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Client Services\"/>
    </mc:Choice>
  </mc:AlternateContent>
  <bookViews>
    <workbookView xWindow="810" yWindow="-120" windowWidth="24240" windowHeight="137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" i="1"/>
  <c r="P82" i="1"/>
  <c r="P83" i="1"/>
  <c r="Q83" i="1" l="1"/>
  <c r="P368" i="1"/>
  <c r="P403" i="1" l="1"/>
  <c r="Q403" i="1" s="1"/>
  <c r="P402" i="1"/>
  <c r="P401" i="1"/>
  <c r="P399" i="1"/>
  <c r="Q399" i="1" s="1"/>
  <c r="P398" i="1"/>
  <c r="P397" i="1"/>
  <c r="P394" i="1"/>
  <c r="Q394" i="1" s="1"/>
  <c r="P393" i="1"/>
  <c r="P392" i="1"/>
  <c r="P390" i="1"/>
  <c r="Q390" i="1" s="1"/>
  <c r="P389" i="1"/>
  <c r="P388" i="1"/>
  <c r="P385" i="1"/>
  <c r="P384" i="1"/>
  <c r="P383" i="1"/>
  <c r="P381" i="1"/>
  <c r="Q381" i="1" s="1"/>
  <c r="P380" i="1"/>
  <c r="P379" i="1"/>
  <c r="P374" i="1"/>
  <c r="P373" i="1"/>
  <c r="P372" i="1"/>
  <c r="R368" i="1" s="1"/>
  <c r="P370" i="1"/>
  <c r="Q370" i="1" s="1"/>
  <c r="P369" i="1"/>
  <c r="Q369" i="1" s="1"/>
  <c r="P365" i="1"/>
  <c r="Q365" i="1" s="1"/>
  <c r="P364" i="1"/>
  <c r="P363" i="1"/>
  <c r="P361" i="1"/>
  <c r="Q361" i="1" s="1"/>
  <c r="P360" i="1"/>
  <c r="P359" i="1"/>
  <c r="P356" i="1"/>
  <c r="Q356" i="1" s="1"/>
  <c r="P355" i="1"/>
  <c r="P354" i="1"/>
  <c r="P352" i="1"/>
  <c r="Q352" i="1" s="1"/>
  <c r="P351" i="1"/>
  <c r="P350" i="1"/>
  <c r="P347" i="1"/>
  <c r="Q347" i="1" s="1"/>
  <c r="P346" i="1"/>
  <c r="P345" i="1"/>
  <c r="P343" i="1"/>
  <c r="Q343" i="1" s="1"/>
  <c r="P342" i="1"/>
  <c r="P341" i="1"/>
  <c r="P338" i="1"/>
  <c r="Q338" i="1" s="1"/>
  <c r="P337" i="1"/>
  <c r="P336" i="1"/>
  <c r="P334" i="1"/>
  <c r="Q334" i="1" s="1"/>
  <c r="P333" i="1"/>
  <c r="Q333" i="1" s="1"/>
  <c r="P332" i="1"/>
  <c r="P327" i="1"/>
  <c r="Q327" i="1" s="1"/>
  <c r="P326" i="1"/>
  <c r="P325" i="1"/>
  <c r="R321" i="1" s="1"/>
  <c r="P323" i="1"/>
  <c r="Q323" i="1" s="1"/>
  <c r="P322" i="1"/>
  <c r="Q322" i="1" s="1"/>
  <c r="P321" i="1"/>
  <c r="P318" i="1"/>
  <c r="P317" i="1"/>
  <c r="P316" i="1"/>
  <c r="R312" i="1" s="1"/>
  <c r="P314" i="1"/>
  <c r="Q314" i="1" s="1"/>
  <c r="P313" i="1"/>
  <c r="Q313" i="1" s="1"/>
  <c r="P312" i="1"/>
  <c r="P309" i="1"/>
  <c r="P308" i="1"/>
  <c r="P307" i="1"/>
  <c r="R303" i="1" s="1"/>
  <c r="P305" i="1"/>
  <c r="Q305" i="1" s="1"/>
  <c r="P304" i="1"/>
  <c r="P303" i="1"/>
  <c r="P300" i="1"/>
  <c r="P299" i="1"/>
  <c r="P298" i="1"/>
  <c r="R294" i="1" s="1"/>
  <c r="P296" i="1"/>
  <c r="Q296" i="1" s="1"/>
  <c r="P295" i="1"/>
  <c r="P294" i="1"/>
  <c r="P291" i="1"/>
  <c r="P290" i="1"/>
  <c r="P289" i="1"/>
  <c r="P287" i="1"/>
  <c r="Q287" i="1" s="1"/>
  <c r="P286" i="1"/>
  <c r="P285" i="1"/>
  <c r="P280" i="1"/>
  <c r="P279" i="1"/>
  <c r="P278" i="1"/>
  <c r="R274" i="1" s="1"/>
  <c r="P276" i="1"/>
  <c r="Q276" i="1" s="1"/>
  <c r="P275" i="1"/>
  <c r="P274" i="1"/>
  <c r="P271" i="1"/>
  <c r="P270" i="1"/>
  <c r="P269" i="1"/>
  <c r="R265" i="1" s="1"/>
  <c r="P267" i="1"/>
  <c r="Q267" i="1" s="1"/>
  <c r="P266" i="1"/>
  <c r="P265" i="1"/>
  <c r="P262" i="1"/>
  <c r="P261" i="1"/>
  <c r="P260" i="1"/>
  <c r="R256" i="1" s="1"/>
  <c r="P258" i="1"/>
  <c r="Q258" i="1" s="1"/>
  <c r="P257" i="1"/>
  <c r="P256" i="1"/>
  <c r="P253" i="1"/>
  <c r="P252" i="1"/>
  <c r="P251" i="1"/>
  <c r="R247" i="1" s="1"/>
  <c r="P249" i="1"/>
  <c r="Q249" i="1" s="1"/>
  <c r="P248" i="1"/>
  <c r="P247" i="1"/>
  <c r="P244" i="1"/>
  <c r="P243" i="1"/>
  <c r="P242" i="1"/>
  <c r="P240" i="1"/>
  <c r="Q240" i="1" s="1"/>
  <c r="P239" i="1"/>
  <c r="P238" i="1"/>
  <c r="P233" i="1"/>
  <c r="P232" i="1"/>
  <c r="P231" i="1"/>
  <c r="P229" i="1"/>
  <c r="Q229" i="1" s="1"/>
  <c r="P228" i="1"/>
  <c r="P227" i="1"/>
  <c r="P224" i="1"/>
  <c r="P223" i="1"/>
  <c r="P222" i="1"/>
  <c r="P220" i="1"/>
  <c r="Q220" i="1" s="1"/>
  <c r="P219" i="1"/>
  <c r="P218" i="1"/>
  <c r="P215" i="1"/>
  <c r="P214" i="1"/>
  <c r="P213" i="1"/>
  <c r="P211" i="1"/>
  <c r="Q211" i="1" s="1"/>
  <c r="P210" i="1"/>
  <c r="P209" i="1"/>
  <c r="P206" i="1"/>
  <c r="P205" i="1"/>
  <c r="P204" i="1"/>
  <c r="P202" i="1"/>
  <c r="Q202" i="1" s="1"/>
  <c r="P201" i="1"/>
  <c r="P200" i="1"/>
  <c r="P197" i="1"/>
  <c r="P196" i="1"/>
  <c r="P195" i="1"/>
  <c r="P193" i="1"/>
  <c r="Q193" i="1" s="1"/>
  <c r="P192" i="1"/>
  <c r="P191" i="1"/>
  <c r="P186" i="1"/>
  <c r="P185" i="1"/>
  <c r="P184" i="1"/>
  <c r="P182" i="1"/>
  <c r="Q182" i="1" s="1"/>
  <c r="P181" i="1"/>
  <c r="P180" i="1"/>
  <c r="P177" i="1"/>
  <c r="P176" i="1"/>
  <c r="P175" i="1"/>
  <c r="P173" i="1"/>
  <c r="Q173" i="1" s="1"/>
  <c r="P172" i="1"/>
  <c r="P171" i="1"/>
  <c r="P168" i="1"/>
  <c r="P167" i="1"/>
  <c r="P166" i="1"/>
  <c r="P164" i="1"/>
  <c r="Q164" i="1" s="1"/>
  <c r="P163" i="1"/>
  <c r="P162" i="1"/>
  <c r="P159" i="1"/>
  <c r="P158" i="1"/>
  <c r="P157" i="1"/>
  <c r="P155" i="1"/>
  <c r="Q155" i="1" s="1"/>
  <c r="P154" i="1"/>
  <c r="P153" i="1"/>
  <c r="P150" i="1"/>
  <c r="P149" i="1"/>
  <c r="P148" i="1"/>
  <c r="P146" i="1"/>
  <c r="Q146" i="1" s="1"/>
  <c r="P145" i="1"/>
  <c r="P144" i="1"/>
  <c r="P139" i="1"/>
  <c r="P138" i="1"/>
  <c r="P137" i="1"/>
  <c r="P135" i="1"/>
  <c r="Q135" i="1" s="1"/>
  <c r="P134" i="1"/>
  <c r="P133" i="1"/>
  <c r="P130" i="1"/>
  <c r="P129" i="1"/>
  <c r="P128" i="1"/>
  <c r="P126" i="1"/>
  <c r="Q126" i="1" s="1"/>
  <c r="P125" i="1"/>
  <c r="P124" i="1"/>
  <c r="P121" i="1"/>
  <c r="P120" i="1"/>
  <c r="P119" i="1"/>
  <c r="P117" i="1"/>
  <c r="Q117" i="1" s="1"/>
  <c r="P116" i="1"/>
  <c r="P115" i="1"/>
  <c r="P112" i="1"/>
  <c r="P111" i="1"/>
  <c r="P110" i="1"/>
  <c r="P108" i="1"/>
  <c r="Q108" i="1" s="1"/>
  <c r="P107" i="1"/>
  <c r="P106" i="1"/>
  <c r="P103" i="1"/>
  <c r="P102" i="1"/>
  <c r="P101" i="1"/>
  <c r="P99" i="1"/>
  <c r="Q99" i="1" s="1"/>
  <c r="P98" i="1"/>
  <c r="P97" i="1"/>
  <c r="P92" i="1"/>
  <c r="P91" i="1"/>
  <c r="P90" i="1"/>
  <c r="P88" i="1"/>
  <c r="Q88" i="1" s="1"/>
  <c r="P87" i="1"/>
  <c r="P86" i="1"/>
  <c r="P81" i="1"/>
  <c r="P79" i="1"/>
  <c r="P78" i="1"/>
  <c r="R78" i="1" s="1"/>
  <c r="P77" i="1"/>
  <c r="P74" i="1"/>
  <c r="P73" i="1"/>
  <c r="P72" i="1"/>
  <c r="P70" i="1"/>
  <c r="Q70" i="1" s="1"/>
  <c r="P69" i="1"/>
  <c r="P68" i="1"/>
  <c r="P65" i="1"/>
  <c r="P64" i="1"/>
  <c r="P63" i="1"/>
  <c r="P61" i="1"/>
  <c r="Q61" i="1" s="1"/>
  <c r="P60" i="1"/>
  <c r="P59" i="1"/>
  <c r="P56" i="1"/>
  <c r="P55" i="1"/>
  <c r="P54" i="1"/>
  <c r="P52" i="1"/>
  <c r="Q52" i="1" s="1"/>
  <c r="P51" i="1"/>
  <c r="P50" i="1"/>
  <c r="P45" i="1"/>
  <c r="Q45" i="1" s="1"/>
  <c r="P44" i="1"/>
  <c r="P43" i="1"/>
  <c r="P41" i="1"/>
  <c r="Q41" i="1" s="1"/>
  <c r="P40" i="1"/>
  <c r="Q40" i="1" s="1"/>
  <c r="P39" i="1"/>
  <c r="P36" i="1"/>
  <c r="Q36" i="1" s="1"/>
  <c r="P35" i="1"/>
  <c r="P34" i="1"/>
  <c r="P32" i="1"/>
  <c r="Q32" i="1" s="1"/>
  <c r="P31" i="1"/>
  <c r="Q31" i="1" s="1"/>
  <c r="P30" i="1"/>
  <c r="P27" i="1"/>
  <c r="Q27" i="1" s="1"/>
  <c r="P26" i="1"/>
  <c r="P25" i="1"/>
  <c r="R21" i="1" s="1"/>
  <c r="P23" i="1"/>
  <c r="Q23" i="1" s="1"/>
  <c r="P22" i="1"/>
  <c r="Q22" i="1" s="1"/>
  <c r="P21" i="1"/>
  <c r="P18" i="1"/>
  <c r="Q18" i="1" s="1"/>
  <c r="P17" i="1"/>
  <c r="P16" i="1"/>
  <c r="R12" i="1" s="1"/>
  <c r="P14" i="1"/>
  <c r="Q14" i="1" s="1"/>
  <c r="P13" i="1"/>
  <c r="Q13" i="1" s="1"/>
  <c r="P12" i="1"/>
  <c r="P9" i="1"/>
  <c r="Q9" i="1" s="1"/>
  <c r="P8" i="1"/>
  <c r="P7" i="1"/>
  <c r="R3" i="1" s="1"/>
  <c r="P5" i="1"/>
  <c r="Q5" i="1" s="1"/>
  <c r="P4" i="1"/>
  <c r="Q4" i="1" s="1"/>
  <c r="P3" i="1"/>
  <c r="R30" i="1" l="1"/>
  <c r="R39" i="1"/>
  <c r="Q51" i="1"/>
  <c r="R50" i="1"/>
  <c r="R68" i="1"/>
  <c r="R86" i="1"/>
  <c r="R97" i="1"/>
  <c r="R106" i="1"/>
  <c r="R115" i="1"/>
  <c r="R124" i="1"/>
  <c r="R133" i="1"/>
  <c r="R144" i="1"/>
  <c r="R153" i="1"/>
  <c r="R162" i="1"/>
  <c r="R171" i="1"/>
  <c r="R180" i="1"/>
  <c r="R191" i="1"/>
  <c r="R200" i="1"/>
  <c r="R209" i="1"/>
  <c r="R218" i="1"/>
  <c r="R227" i="1"/>
  <c r="R238" i="1"/>
  <c r="R285" i="1"/>
  <c r="R52" i="1"/>
  <c r="Q56" i="1"/>
  <c r="R61" i="1"/>
  <c r="Q65" i="1"/>
  <c r="R70" i="1"/>
  <c r="Q74" i="1"/>
  <c r="R88" i="1"/>
  <c r="Q92" i="1"/>
  <c r="R99" i="1"/>
  <c r="Q103" i="1"/>
  <c r="R108" i="1"/>
  <c r="Q112" i="1"/>
  <c r="R117" i="1"/>
  <c r="Q121" i="1"/>
  <c r="R126" i="1"/>
  <c r="Q130" i="1"/>
  <c r="R135" i="1"/>
  <c r="Q139" i="1"/>
  <c r="R146" i="1"/>
  <c r="Q150" i="1"/>
  <c r="R155" i="1"/>
  <c r="Q159" i="1"/>
  <c r="R164" i="1"/>
  <c r="Q168" i="1"/>
  <c r="R173" i="1"/>
  <c r="Q177" i="1"/>
  <c r="R182" i="1"/>
  <c r="Q186" i="1"/>
  <c r="R193" i="1"/>
  <c r="Q197" i="1"/>
  <c r="R202" i="1"/>
  <c r="Q206" i="1"/>
  <c r="R211" i="1"/>
  <c r="Q215" i="1"/>
  <c r="R220" i="1"/>
  <c r="Q224" i="1"/>
  <c r="R229" i="1"/>
  <c r="Q233" i="1"/>
  <c r="R240" i="1"/>
  <c r="Q244" i="1"/>
  <c r="R249" i="1"/>
  <c r="Q253" i="1"/>
  <c r="R258" i="1"/>
  <c r="Q262" i="1"/>
  <c r="R267" i="1"/>
  <c r="Q271" i="1"/>
  <c r="R276" i="1"/>
  <c r="Q280" i="1"/>
  <c r="R287" i="1"/>
  <c r="Q291" i="1"/>
  <c r="R296" i="1"/>
  <c r="Q300" i="1"/>
  <c r="R305" i="1"/>
  <c r="Q309" i="1"/>
  <c r="R314" i="1"/>
  <c r="Q318" i="1"/>
  <c r="R79" i="1"/>
  <c r="Q79" i="1"/>
  <c r="R370" i="1"/>
  <c r="Q374" i="1"/>
  <c r="R379" i="1"/>
  <c r="R381" i="1"/>
  <c r="Q385" i="1"/>
  <c r="Q342" i="1"/>
  <c r="R23" i="1"/>
  <c r="R32" i="1"/>
  <c r="R41" i="1"/>
  <c r="Q82" i="1"/>
  <c r="R77" i="1"/>
  <c r="R323" i="1"/>
  <c r="R332" i="1"/>
  <c r="R334" i="1"/>
  <c r="R341" i="1"/>
  <c r="R343" i="1"/>
  <c r="Q351" i="1"/>
  <c r="R350" i="1"/>
  <c r="R352" i="1"/>
  <c r="Q360" i="1"/>
  <c r="R359" i="1"/>
  <c r="R361" i="1"/>
  <c r="Q373" i="1"/>
  <c r="R369" i="1"/>
  <c r="Q384" i="1"/>
  <c r="R380" i="1"/>
  <c r="Q393" i="1"/>
  <c r="R389" i="1"/>
  <c r="Q402" i="1"/>
  <c r="R398" i="1"/>
  <c r="R22" i="1"/>
  <c r="R31" i="1"/>
  <c r="R40" i="1"/>
  <c r="R51" i="1"/>
  <c r="R60" i="1"/>
  <c r="R69" i="1"/>
  <c r="R87" i="1"/>
  <c r="R98" i="1"/>
  <c r="R107" i="1"/>
  <c r="Q120" i="1"/>
  <c r="R116" i="1"/>
  <c r="Q129" i="1"/>
  <c r="R125" i="1"/>
  <c r="Q138" i="1"/>
  <c r="R134" i="1"/>
  <c r="Q149" i="1"/>
  <c r="R145" i="1"/>
  <c r="Q158" i="1"/>
  <c r="R154" i="1"/>
  <c r="Q167" i="1"/>
  <c r="R163" i="1"/>
  <c r="Q176" i="1"/>
  <c r="R172" i="1"/>
  <c r="Q185" i="1"/>
  <c r="R181" i="1"/>
  <c r="Q196" i="1"/>
  <c r="R192" i="1"/>
  <c r="Q205" i="1"/>
  <c r="R201" i="1"/>
  <c r="Q214" i="1"/>
  <c r="R210" i="1"/>
  <c r="Q223" i="1"/>
  <c r="R219" i="1"/>
  <c r="Q232" i="1"/>
  <c r="R228" i="1"/>
  <c r="Q243" i="1"/>
  <c r="R239" i="1"/>
  <c r="Q252" i="1"/>
  <c r="R248" i="1"/>
  <c r="Q261" i="1"/>
  <c r="R257" i="1"/>
  <c r="Q270" i="1"/>
  <c r="R266" i="1"/>
  <c r="Q279" i="1"/>
  <c r="R275" i="1"/>
  <c r="Q290" i="1"/>
  <c r="R286" i="1"/>
  <c r="Q299" i="1"/>
  <c r="R295" i="1"/>
  <c r="Q308" i="1"/>
  <c r="R304" i="1"/>
  <c r="R313" i="1"/>
  <c r="R322" i="1"/>
  <c r="R333" i="1"/>
  <c r="R342" i="1"/>
  <c r="R351" i="1"/>
  <c r="R360" i="1"/>
  <c r="R388" i="1"/>
  <c r="R390" i="1"/>
  <c r="R397" i="1"/>
  <c r="R399" i="1"/>
  <c r="R5" i="1"/>
  <c r="R14" i="1"/>
  <c r="Q69" i="1"/>
  <c r="Q78" i="1"/>
  <c r="Q87" i="1"/>
  <c r="Q98" i="1"/>
  <c r="Q107" i="1"/>
  <c r="Q116" i="1"/>
  <c r="Q125" i="1"/>
  <c r="Q134" i="1"/>
  <c r="Q145" i="1"/>
  <c r="Q154" i="1"/>
  <c r="Q163" i="1"/>
  <c r="Q172" i="1"/>
  <c r="Q181" i="1"/>
  <c r="Q192" i="1"/>
  <c r="Q201" i="1"/>
  <c r="Q210" i="1"/>
  <c r="Q219" i="1"/>
  <c r="Q228" i="1"/>
  <c r="Q239" i="1"/>
  <c r="Q248" i="1"/>
  <c r="Q257" i="1"/>
  <c r="Q266" i="1"/>
  <c r="Q275" i="1"/>
  <c r="Q286" i="1"/>
  <c r="Q295" i="1"/>
  <c r="Q304" i="1"/>
  <c r="Q8" i="1"/>
  <c r="R4" i="1"/>
  <c r="Q17" i="1"/>
  <c r="R13" i="1"/>
  <c r="Q26" i="1"/>
  <c r="Q35" i="1"/>
  <c r="Q44" i="1"/>
  <c r="Q55" i="1"/>
  <c r="Q73" i="1"/>
  <c r="Q91" i="1"/>
  <c r="Q102" i="1"/>
  <c r="Q111" i="1"/>
  <c r="Q317" i="1"/>
  <c r="Q326" i="1"/>
  <c r="Q337" i="1"/>
  <c r="Q346" i="1"/>
  <c r="Q355" i="1"/>
  <c r="Q364" i="1"/>
  <c r="Q380" i="1"/>
  <c r="Q389" i="1"/>
  <c r="Q398" i="1"/>
</calcChain>
</file>

<file path=xl/sharedStrings.xml><?xml version="1.0" encoding="utf-8"?>
<sst xmlns="http://schemas.openxmlformats.org/spreadsheetml/2006/main" count="774" uniqueCount="61">
  <si>
    <t xml:space="preserve">Client </t>
  </si>
  <si>
    <t xml:space="preserve">Year </t>
  </si>
  <si>
    <t xml:space="preserve">January </t>
  </si>
  <si>
    <t xml:space="preserve">February 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</si>
  <si>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</si>
  <si>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</si>
  <si>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</si>
  <si>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</si>
  <si>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</si>
  <si>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</si>
  <si>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</si>
  <si>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</si>
  <si>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</si>
  <si>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</si>
  <si>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Average Gift </t>
  </si>
  <si>
    <t xml:space="preserve">Total </t>
  </si>
  <si>
    <t>January</t>
  </si>
  <si>
    <t>Percentage Change</t>
  </si>
  <si>
    <t>Client 1</t>
  </si>
  <si>
    <t>Client 2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</si>
  <si>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</si>
  <si>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</si>
  <si>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</si>
  <si>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</si>
  <si>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</si>
  <si>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</si>
  <si>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</si>
  <si>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</si>
  <si>
    <t>Client 11</t>
  </si>
  <si>
    <t>Client 12</t>
  </si>
  <si>
    <t>Client 13</t>
  </si>
  <si>
    <t>Client 14</t>
  </si>
  <si>
    <t>Client 15</t>
  </si>
  <si>
    <t>Client 16</t>
  </si>
  <si>
    <t>Client 17</t>
  </si>
  <si>
    <t>Client 18</t>
  </si>
  <si>
    <t>Client 19</t>
  </si>
  <si>
    <t>Client 20</t>
  </si>
  <si>
    <t>Client 21</t>
  </si>
  <si>
    <t>Client 22</t>
  </si>
  <si>
    <t>Client 23</t>
  </si>
  <si>
    <t>Client 24</t>
  </si>
  <si>
    <t>Client 25</t>
  </si>
  <si>
    <t>Client 26</t>
  </si>
  <si>
    <t>Client 27</t>
  </si>
  <si>
    <t>Client 28</t>
  </si>
  <si>
    <t>Client 29</t>
  </si>
  <si>
    <t>Client 30</t>
  </si>
  <si>
    <t>Client 31</t>
  </si>
  <si>
    <t>Client 32</t>
  </si>
  <si>
    <t>Client 33</t>
  </si>
  <si>
    <t>Client 34</t>
  </si>
  <si>
    <t>Client 35</t>
  </si>
  <si>
    <t>Client 36</t>
  </si>
  <si>
    <t>Client 37</t>
  </si>
  <si>
    <t>Client 38</t>
  </si>
  <si>
    <t>Client 39</t>
  </si>
  <si>
    <t>Client 40</t>
  </si>
  <si>
    <t>Client 41</t>
  </si>
  <si>
    <t>Client 42</t>
  </si>
  <si>
    <t>Client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</si>
</sst>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164" fontId="0" fillId="0" borderId="0" xfId="0" applyNumberFormat="1"/>
    <xf numFmtId="0" fontId="0" fillId="0" borderId="0" xfId="0" applyFill="1" applyBorder="1"/>
    <xf numFmtId="2" fontId="0" fillId="0" borderId="2" xfId="0" applyNumberFormat="1" applyFill="1" applyBorder="1"/>
    <xf numFmtId="0" fontId="0" fillId="0" borderId="1" xfId="0" applyNumberFormat="1" applyBorder="1"/>
    <xf numFmtId="0" fontId="1" fillId="0" borderId="1" xfId="0" applyFont="1" applyFill="1" applyBorder="1"/>
    <xf numFmtId="0" fontId="0" fillId="0" borderId="0" xfId="0" applyFill="1"/>
    <xf numFmtId="165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Fill="1" applyBorder="1"/>
    <xf numFmtId="3" fontId="0" fillId="0" borderId="1" xfId="0" applyNumberFormat="1" applyFill="1" applyBorder="1"/>
    <xf numFmtId="3" fontId="0" fillId="0" borderId="0" xfId="0" applyNumberFormat="1"/>
    <xf numFmtId="165" fontId="0" fillId="0" borderId="0" xfId="0" applyNumberFormat="1"/>
    <xf numFmtId="0" fontId="1" fillId="0" borderId="3" xfId="0" applyFont="1" applyBorder="1"/>
    <xf numFmtId="164" fontId="1" fillId="0" borderId="1" xfId="0" applyNumberFormat="1" applyFont="1" applyBorder="1"/>
    <xf numFmtId="10" fontId="1" fillId="0" borderId="1" xfId="0" applyNumberFormat="1" applyFont="1" applyBorder="1"/>
    <xf numFmtId="10" fontId="0" fillId="0" borderId="0" xfId="0" applyNumberFormat="1"/>
    <xf numFmtId="10" fontId="0" fillId="0" borderId="1" xfId="0" applyNumberFormat="1" applyBorder="1"/>
    <xf numFmtId="0" fontId="0" fillId="0" borderId="4" xfId="0" applyBorder="1"/>
    <xf numFmtId="0" fontId="0" fillId="0" borderId="4" xfId="0" applyFill="1" applyBorder="1"/>
    <xf numFmtId="0" fontId="1" fillId="0" borderId="0" xfId="0" applyFont="1" applyFill="1" applyBorder="1" applyAlignment="1">
      <alignment horizontal="center" vertical="center" wrapText="1"/>
    </xf>
    <xf numFmtId="10" fontId="0" fillId="0" borderId="0" xfId="0" applyNumberFormat="1" applyBorder="1"/>
    <xf numFmtId="165" fontId="0" fillId="0" borderId="0" xfId="0" applyNumberFormat="1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0" fontId="1" fillId="4" borderId="5" xfId="0" applyFont="1" applyFill="1" applyBorder="1"/>
    <xf numFmtId="0" fontId="1" fillId="0" borderId="6" xfId="0" applyFont="1" applyFill="1" applyBorder="1"/>
    <xf numFmtId="164" fontId="1" fillId="0" borderId="6" xfId="0" applyNumberFormat="1" applyFont="1" applyFill="1" applyBorder="1"/>
    <xf numFmtId="10" fontId="1" fillId="0" borderId="6" xfId="0" applyNumberFormat="1" applyFont="1" applyFill="1" applyBorder="1"/>
    <xf numFmtId="165" fontId="1" fillId="0" borderId="7" xfId="0" applyNumberFormat="1" applyFont="1" applyFill="1" applyBorder="1"/>
    <xf numFmtId="0" fontId="0" fillId="4" borderId="8" xfId="0" applyFill="1" applyBorder="1"/>
    <xf numFmtId="165" fontId="0" fillId="0" borderId="9" xfId="0" applyNumberFormat="1" applyBorder="1"/>
    <xf numFmtId="0" fontId="0" fillId="0" borderId="0" xfId="0" applyBorder="1"/>
    <xf numFmtId="164" fontId="0" fillId="0" borderId="0" xfId="0" applyNumberFormat="1" applyBorder="1"/>
    <xf numFmtId="165" fontId="0" fillId="0" borderId="10" xfId="0" applyNumberFormat="1" applyBorder="1"/>
    <xf numFmtId="165" fontId="1" fillId="0" borderId="9" xfId="0" applyNumberFormat="1" applyFont="1" applyBorder="1"/>
    <xf numFmtId="164" fontId="0" fillId="0" borderId="0" xfId="0" applyNumberFormat="1" applyFill="1" applyBorder="1"/>
    <xf numFmtId="0" fontId="0" fillId="4" borderId="11" xfId="0" applyFill="1" applyBorder="1"/>
    <xf numFmtId="0" fontId="1" fillId="0" borderId="12" xfId="0" applyFont="1" applyBorder="1"/>
    <xf numFmtId="165" fontId="0" fillId="0" borderId="12" xfId="0" applyNumberFormat="1" applyBorder="1"/>
    <xf numFmtId="10" fontId="0" fillId="0" borderId="12" xfId="0" applyNumberFormat="1" applyBorder="1"/>
    <xf numFmtId="165" fontId="0" fillId="0" borderId="13" xfId="0" applyNumberFormat="1" applyBorder="1"/>
    <xf numFmtId="0" fontId="0" fillId="3" borderId="5" xfId="0" applyFill="1" applyBorder="1"/>
    <xf numFmtId="0" fontId="0" fillId="0" borderId="6" xfId="0" applyFill="1" applyBorder="1"/>
    <xf numFmtId="0" fontId="0" fillId="3" borderId="8" xfId="0" applyFill="1" applyBorder="1"/>
    <xf numFmtId="0" fontId="0" fillId="3" borderId="11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11" xfId="0" applyFill="1" applyBorder="1"/>
    <xf numFmtId="0" fontId="0" fillId="6" borderId="5" xfId="0" applyFill="1" applyBorder="1"/>
    <xf numFmtId="0" fontId="0" fillId="6" borderId="8" xfId="0" applyFill="1" applyBorder="1"/>
    <xf numFmtId="0" fontId="0" fillId="6" borderId="11" xfId="0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11" xfId="0" applyFill="1" applyBorder="1"/>
    <xf numFmtId="0" fontId="0" fillId="9" borderId="5" xfId="0" applyFill="1" applyBorder="1"/>
    <xf numFmtId="0" fontId="0" fillId="9" borderId="8" xfId="0" applyFill="1" applyBorder="1"/>
    <xf numFmtId="0" fontId="0" fillId="9" borderId="11" xfId="0" applyFill="1" applyBorder="1"/>
    <xf numFmtId="0" fontId="0" fillId="8" borderId="5" xfId="0" applyFill="1" applyBorder="1"/>
    <xf numFmtId="0" fontId="0" fillId="8" borderId="8" xfId="0" applyFill="1" applyBorder="1"/>
    <xf numFmtId="0" fontId="0" fillId="8" borderId="11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1" xfId="0" applyFill="1" applyBorder="1"/>
    <xf numFmtId="0" fontId="0" fillId="10" borderId="5" xfId="0" applyFill="1" applyBorder="1"/>
    <xf numFmtId="0" fontId="0" fillId="10" borderId="8" xfId="0" applyFill="1" applyBorder="1"/>
    <xf numFmtId="0" fontId="0" fillId="10" borderId="11" xfId="0" applyFill="1" applyBorder="1"/>
    <xf numFmtId="0" fontId="1" fillId="4" borderId="8" xfId="0" applyFont="1" applyFill="1" applyBorder="1"/>
    <xf numFmtId="3" fontId="1" fillId="0" borderId="0" xfId="0" applyNumberFormat="1" applyFont="1"/>
    <xf numFmtId="10" fontId="2" fillId="0" borderId="1" xfId="0" applyNumberFormat="1" applyFont="1" applyBorder="1"/>
    <xf numFmtId="10" fontId="2" fillId="0" borderId="0" xfId="0" applyNumberFormat="1" applyFont="1" applyBorder="1"/>
    <xf numFmtId="10" fontId="2" fillId="0" borderId="12" xfId="0" applyNumberFormat="1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269376</xdr:colOff>
      <xdr:row>4</xdr:row>
      <xdr:rowOff>38074</xdr:rowOff>
    </xdr:from>
    <xdr:ext cx="937629" cy="6817572"/>
    <xdr:sp macro="" textlink="">
      <xdr:nvSpPr>
        <xdr:cNvPr id="2" name="Rectangle 1"/>
        <xdr:cNvSpPr/>
      </xdr:nvSpPr>
      <xdr:spPr>
        <a:xfrm rot="16200000">
          <a:off x="-2670595" y="3740045"/>
          <a:ext cx="681757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Animal Welfare Causes</a:t>
          </a:r>
        </a:p>
      </xdr:txBody>
    </xdr:sp>
    <xdr:clientData/>
  </xdr:oneCellAnchor>
  <xdr:oneCellAnchor>
    <xdr:from>
      <xdr:col>0</xdr:col>
      <xdr:colOff>2</xdr:colOff>
      <xdr:row>48</xdr:row>
      <xdr:rowOff>37308</xdr:rowOff>
    </xdr:from>
    <xdr:ext cx="1782924" cy="8310563"/>
    <xdr:sp macro="" textlink="">
      <xdr:nvSpPr>
        <xdr:cNvPr id="3" name="Rectangle 2"/>
        <xdr:cNvSpPr/>
      </xdr:nvSpPr>
      <xdr:spPr>
        <a:xfrm rot="16200000">
          <a:off x="-3263818" y="12476878"/>
          <a:ext cx="8310563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Health and Disease</a:t>
          </a:r>
          <a:r>
            <a:rPr lang="en-U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Related Causes</a:t>
          </a:r>
        </a:p>
      </xdr:txBody>
    </xdr:sp>
    <xdr:clientData/>
  </xdr:oneCellAnchor>
  <xdr:oneCellAnchor>
    <xdr:from>
      <xdr:col>0</xdr:col>
      <xdr:colOff>317003</xdr:colOff>
      <xdr:row>100</xdr:row>
      <xdr:rowOff>85921</xdr:rowOff>
    </xdr:from>
    <xdr:ext cx="937629" cy="6555192"/>
    <xdr:sp macro="" textlink="">
      <xdr:nvSpPr>
        <xdr:cNvPr id="4" name="Rectangle 3"/>
        <xdr:cNvSpPr/>
      </xdr:nvSpPr>
      <xdr:spPr>
        <a:xfrm rot="16200000">
          <a:off x="-2491778" y="21944702"/>
          <a:ext cx="655519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Environmental Causes</a:t>
          </a:r>
        </a:p>
      </xdr:txBody>
    </xdr:sp>
    <xdr:clientData/>
  </xdr:oneCellAnchor>
  <xdr:oneCellAnchor>
    <xdr:from>
      <xdr:col>0</xdr:col>
      <xdr:colOff>-53256</xdr:colOff>
      <xdr:row>142</xdr:row>
      <xdr:rowOff>19050</xdr:rowOff>
    </xdr:from>
    <xdr:ext cx="1782924" cy="8487916"/>
    <xdr:sp macro="" textlink="">
      <xdr:nvSpPr>
        <xdr:cNvPr id="5" name="Rectangle 4"/>
        <xdr:cNvSpPr/>
      </xdr:nvSpPr>
      <xdr:spPr>
        <a:xfrm rot="16200000">
          <a:off x="-3405752" y="30422546"/>
          <a:ext cx="8487916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Military and Veterans</a:t>
          </a:r>
          <a:r>
            <a:rPr lang="en-U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Causes</a:t>
          </a:r>
        </a:p>
      </xdr:txBody>
    </xdr:sp>
    <xdr:clientData/>
  </xdr:oneCellAnchor>
  <xdr:oneCellAnchor>
    <xdr:from>
      <xdr:col>0</xdr:col>
      <xdr:colOff>255089</xdr:colOff>
      <xdr:row>193</xdr:row>
      <xdr:rowOff>140884</xdr:rowOff>
    </xdr:from>
    <xdr:ext cx="937629" cy="7128682"/>
    <xdr:sp macro="" textlink="">
      <xdr:nvSpPr>
        <xdr:cNvPr id="6" name="Rectangle 5"/>
        <xdr:cNvSpPr/>
      </xdr:nvSpPr>
      <xdr:spPr>
        <a:xfrm rot="16200000">
          <a:off x="-2840437" y="40002910"/>
          <a:ext cx="712868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Special Interests</a:t>
          </a:r>
          <a:r>
            <a:rPr lang="en-U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Groups</a:t>
          </a:r>
        </a:p>
      </xdr:txBody>
    </xdr:sp>
    <xdr:clientData/>
  </xdr:oneCellAnchor>
  <xdr:oneCellAnchor>
    <xdr:from>
      <xdr:col>0</xdr:col>
      <xdr:colOff>354056</xdr:colOff>
      <xdr:row>240</xdr:row>
      <xdr:rowOff>78055</xdr:rowOff>
    </xdr:from>
    <xdr:ext cx="937629" cy="7237148"/>
    <xdr:sp macro="" textlink="">
      <xdr:nvSpPr>
        <xdr:cNvPr id="7" name="Rectangle 6"/>
        <xdr:cNvSpPr/>
      </xdr:nvSpPr>
      <xdr:spPr>
        <a:xfrm rot="16200000">
          <a:off x="-2795703" y="48947814"/>
          <a:ext cx="723714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Arts and Museums</a:t>
          </a:r>
        </a:p>
      </xdr:txBody>
    </xdr:sp>
    <xdr:clientData/>
  </xdr:oneCellAnchor>
  <xdr:oneCellAnchor>
    <xdr:from>
      <xdr:col>0</xdr:col>
      <xdr:colOff>344531</xdr:colOff>
      <xdr:row>286</xdr:row>
      <xdr:rowOff>62641</xdr:rowOff>
    </xdr:from>
    <xdr:ext cx="937629" cy="7443062"/>
    <xdr:sp macro="" textlink="">
      <xdr:nvSpPr>
        <xdr:cNvPr id="8" name="Rectangle 7"/>
        <xdr:cNvSpPr/>
      </xdr:nvSpPr>
      <xdr:spPr>
        <a:xfrm rot="16200000">
          <a:off x="-2908185" y="57798357"/>
          <a:ext cx="744306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Faith</a:t>
          </a:r>
          <a:r>
            <a:rPr lang="en-U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Based Causes</a:t>
          </a:r>
        </a:p>
      </xdr:txBody>
    </xdr:sp>
    <xdr:clientData/>
  </xdr:oneCellAnchor>
  <xdr:oneCellAnchor>
    <xdr:from>
      <xdr:col>0</xdr:col>
      <xdr:colOff>2</xdr:colOff>
      <xdr:row>330</xdr:row>
      <xdr:rowOff>114302</xdr:rowOff>
    </xdr:from>
    <xdr:ext cx="1782924" cy="8172447"/>
    <xdr:sp macro="" textlink="">
      <xdr:nvSpPr>
        <xdr:cNvPr id="9" name="Rectangle 8"/>
        <xdr:cNvSpPr/>
      </xdr:nvSpPr>
      <xdr:spPr>
        <a:xfrm rot="16200000">
          <a:off x="-3194760" y="66174064"/>
          <a:ext cx="8172447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Human</a:t>
          </a:r>
          <a:r>
            <a:rPr lang="en-U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Aid and Relief Causes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377</xdr:row>
      <xdr:rowOff>76200</xdr:rowOff>
    </xdr:from>
    <xdr:ext cx="1276350" cy="4857750"/>
    <xdr:sp macro="" textlink="">
      <xdr:nvSpPr>
        <xdr:cNvPr id="10" name="Rectangle 9"/>
        <xdr:cNvSpPr/>
      </xdr:nvSpPr>
      <xdr:spPr>
        <a:xfrm rot="16200000">
          <a:off x="-1790700" y="73685400"/>
          <a:ext cx="4857750" cy="127635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Seniors Based</a:t>
          </a:r>
          <a:r>
            <a:rPr lang="en-U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Causes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3"/>
  <sheetViews>
    <sheetView tabSelected="1" topLeftCell="B1" zoomScale="70" zoomScaleNormal="70" workbookViewId="0">
      <selection activeCell="M396" sqref="M396"/>
    </sheetView>
  </sheetViews>
  <sheetFormatPr defaultRowHeight="15" x14ac:dyDescent="0.25"/>
  <cols>
    <col min="1" max="1" width="26.7109375" customWidth="1"/>
    <col min="2" max="2" width="13.42578125" customWidth="1"/>
    <col min="4" max="4" width="15.42578125" bestFit="1" customWidth="1"/>
    <col min="5" max="5" width="18.42578125" customWidth="1"/>
    <col min="6" max="6" width="18.28515625" customWidth="1"/>
    <col min="7" max="7" width="16.140625" customWidth="1"/>
    <col min="8" max="8" width="15.42578125" customWidth="1"/>
    <col min="9" max="9" width="16.7109375" customWidth="1"/>
    <col min="10" max="10" width="16.5703125" customWidth="1"/>
    <col min="11" max="11" width="16.85546875" customWidth="1"/>
    <col min="12" max="12" width="16.5703125" customWidth="1"/>
    <col min="13" max="13" width="15.7109375" customWidth="1"/>
    <col min="14" max="14" width="15.42578125" bestFit="1" customWidth="1"/>
    <col min="15" max="15" width="20.7109375" customWidth="1"/>
    <col min="16" max="16" width="16.85546875" style="4" bestFit="1" customWidth="1"/>
    <col min="17" max="17" width="26.7109375" style="19" bestFit="1" customWidth="1"/>
    <col min="18" max="18" width="17.28515625" style="15" customWidth="1"/>
    <col min="19" max="19" width="6.5703125" customWidth="1"/>
    <col min="20" max="20" width="10.85546875" hidden="1" customWidth="1"/>
  </cols>
  <sheetData>
    <row r="1" spans="1:20" ht="15.75" thickBot="1" x14ac:dyDescent="0.3"/>
    <row r="2" spans="1:20" s="28" customFormat="1" x14ac:dyDescent="0.25">
      <c r="A2" s="30"/>
      <c r="B2" s="31" t="s">
        <v>0</v>
      </c>
      <c r="C2" s="31" t="s">
        <v>1</v>
      </c>
      <c r="D2" s="31" t="s">
        <v>2</v>
      </c>
      <c r="E2" s="31" t="s">
        <v>3</v>
      </c>
      <c r="F2" s="31" t="s">
        <v>4</v>
      </c>
      <c r="G2" s="31" t="s">
        <v>5</v>
      </c>
      <c r="H2" s="31" t="s">
        <v>6</v>
      </c>
      <c r="I2" s="31" t="s">
        <v>7</v>
      </c>
      <c r="J2" s="31" t="s">
        <v>8</v>
      </c>
      <c r="K2" s="31" t="s">
        <v>9</v>
      </c>
      <c r="L2" s="31" t="s">
        <v>10</v>
      </c>
      <c r="M2" s="31" t="s">
        <v>11</v>
      </c>
      <c r="N2" s="31" t="s">
        <v>12</v>
      </c>
      <c r="O2" s="31" t="s">
        <v>13</v>
      </c>
      <c r="P2" s="32" t="s">
        <v>15</v>
      </c>
      <c r="Q2" s="33" t="s">
        <v>17</v>
      </c>
      <c r="R2" s="34" t="s">
        <v>14</v>
      </c>
    </row>
    <row r="3" spans="1:20" x14ac:dyDescent="0.25">
      <c r="A3" s="35"/>
      <c r="B3" s="77" t="s">
        <v>18</v>
      </c>
      <c r="C3" s="16">
        <v>2017</v>
      </c>
      <c r="D3" s="11">
        <v>87122</v>
      </c>
      <c r="E3" s="11">
        <v>78199</v>
      </c>
      <c r="F3" s="11">
        <v>96917</v>
      </c>
      <c r="G3" s="11">
        <v>91215</v>
      </c>
      <c r="H3" s="11">
        <v>79664</v>
      </c>
      <c r="I3" s="11">
        <v>81566</v>
      </c>
      <c r="J3" s="11">
        <v>82632</v>
      </c>
      <c r="K3" s="11">
        <v>78183</v>
      </c>
      <c r="L3" s="11">
        <v>63179</v>
      </c>
      <c r="M3" s="11">
        <v>89577</v>
      </c>
      <c r="N3" s="11">
        <v>87154</v>
      </c>
      <c r="O3" s="11">
        <v>87026</v>
      </c>
      <c r="P3" s="11">
        <f>SUM(D3:O3)</f>
        <v>1002434</v>
      </c>
      <c r="Q3" s="20"/>
      <c r="R3" s="36">
        <f>P7/P3</f>
        <v>11.786711105170015</v>
      </c>
    </row>
    <row r="4" spans="1:20" x14ac:dyDescent="0.25">
      <c r="A4" s="35"/>
      <c r="B4" s="78"/>
      <c r="C4" s="2">
        <v>2018</v>
      </c>
      <c r="D4" s="11">
        <v>74018</v>
      </c>
      <c r="E4" s="11">
        <v>65081</v>
      </c>
      <c r="F4" s="11">
        <v>76353</v>
      </c>
      <c r="G4" s="11">
        <v>88427</v>
      </c>
      <c r="H4" s="11">
        <v>84678</v>
      </c>
      <c r="I4" s="11">
        <v>70980</v>
      </c>
      <c r="J4" s="11">
        <v>68657</v>
      </c>
      <c r="K4" s="11">
        <v>93379</v>
      </c>
      <c r="L4" s="11">
        <v>72882</v>
      </c>
      <c r="M4" s="11">
        <v>85218</v>
      </c>
      <c r="N4" s="11">
        <v>97958</v>
      </c>
      <c r="O4" s="11">
        <v>85127</v>
      </c>
      <c r="P4" s="11">
        <f>SUM(D4:O4)</f>
        <v>962758</v>
      </c>
      <c r="Q4" s="74">
        <f>(P4-P3)/P3</f>
        <v>-3.9579663100014567E-2</v>
      </c>
      <c r="R4" s="36">
        <f t="shared" ref="R4:R5" si="0">P8/P4</f>
        <v>12.213024217923921</v>
      </c>
      <c r="T4" s="14">
        <f>SUM(D4:K4)</f>
        <v>621573</v>
      </c>
    </row>
    <row r="5" spans="1:20" x14ac:dyDescent="0.25">
      <c r="A5" s="35"/>
      <c r="B5" s="78"/>
      <c r="C5" s="2">
        <v>2019</v>
      </c>
      <c r="D5" s="11">
        <v>93205</v>
      </c>
      <c r="E5" s="11">
        <v>83989</v>
      </c>
      <c r="F5" s="11">
        <v>78370</v>
      </c>
      <c r="G5" s="11">
        <v>101302</v>
      </c>
      <c r="H5" s="11">
        <v>76119</v>
      </c>
      <c r="I5" s="11">
        <v>78639</v>
      </c>
      <c r="J5" s="11">
        <v>79445</v>
      </c>
      <c r="K5" s="11">
        <v>73961</v>
      </c>
      <c r="L5" s="11"/>
      <c r="M5" s="11"/>
      <c r="N5" s="11"/>
      <c r="O5" s="11"/>
      <c r="P5" s="11">
        <f>SUM(D5:O5)</f>
        <v>665030</v>
      </c>
      <c r="Q5" s="20">
        <f>(P5-T4)/T4</f>
        <v>6.9914555490666427E-2</v>
      </c>
      <c r="R5" s="36">
        <f t="shared" si="0"/>
        <v>12.211779754296797</v>
      </c>
      <c r="T5" s="14">
        <f t="shared" ref="T5:T70" si="1">SUM(D5:K5)</f>
        <v>665030</v>
      </c>
    </row>
    <row r="6" spans="1:20" x14ac:dyDescent="0.25">
      <c r="A6" s="35"/>
      <c r="B6" s="78"/>
      <c r="C6" s="1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24"/>
      <c r="R6" s="39"/>
      <c r="T6" s="14">
        <f t="shared" si="1"/>
        <v>0</v>
      </c>
    </row>
    <row r="7" spans="1:20" x14ac:dyDescent="0.25">
      <c r="A7" s="35"/>
      <c r="B7" s="78"/>
      <c r="C7" s="2">
        <v>2017</v>
      </c>
      <c r="D7" s="10">
        <v>1081832.33</v>
      </c>
      <c r="E7" s="10">
        <v>844731.01</v>
      </c>
      <c r="F7" s="10">
        <v>1074949.04</v>
      </c>
      <c r="G7" s="10">
        <v>1129960.8999999999</v>
      </c>
      <c r="H7" s="10">
        <v>809809.86</v>
      </c>
      <c r="I7" s="10">
        <v>916365.69</v>
      </c>
      <c r="J7" s="10">
        <v>923353.52</v>
      </c>
      <c r="K7" s="10">
        <v>897326.43</v>
      </c>
      <c r="L7" s="10">
        <v>780176.88</v>
      </c>
      <c r="M7" s="10">
        <v>1047477.41</v>
      </c>
      <c r="N7" s="10">
        <v>1044969.87</v>
      </c>
      <c r="O7" s="10">
        <v>1264447.02</v>
      </c>
      <c r="P7" s="10">
        <f>SUM(D7:O7)</f>
        <v>11815399.959999999</v>
      </c>
      <c r="Q7" s="20"/>
      <c r="R7" s="36"/>
      <c r="T7" s="14">
        <f t="shared" si="1"/>
        <v>7678328.7799999993</v>
      </c>
    </row>
    <row r="8" spans="1:20" x14ac:dyDescent="0.25">
      <c r="A8" s="35"/>
      <c r="B8" s="78"/>
      <c r="C8" s="2">
        <v>2018</v>
      </c>
      <c r="D8" s="10">
        <v>1043266.44</v>
      </c>
      <c r="E8" s="10">
        <v>751163.11</v>
      </c>
      <c r="F8" s="10">
        <v>937366.91</v>
      </c>
      <c r="G8" s="10">
        <v>1083094.1499999999</v>
      </c>
      <c r="H8" s="10">
        <v>1026361.19</v>
      </c>
      <c r="I8" s="10">
        <v>814883.99</v>
      </c>
      <c r="J8" s="10">
        <v>823050.44</v>
      </c>
      <c r="K8" s="10">
        <v>1095392.45</v>
      </c>
      <c r="L8" s="10">
        <v>851049.37</v>
      </c>
      <c r="M8" s="10">
        <v>996411.16</v>
      </c>
      <c r="N8" s="10">
        <v>1181012.3799999999</v>
      </c>
      <c r="O8" s="10">
        <v>1155135.18</v>
      </c>
      <c r="P8" s="10">
        <f>SUM(D8:O8)</f>
        <v>11758186.77</v>
      </c>
      <c r="Q8" s="74">
        <f t="shared" ref="Q8:Q69" si="2">(P8-P7)/P7</f>
        <v>-4.8422558858514922E-3</v>
      </c>
      <c r="R8" s="36"/>
      <c r="T8" s="14">
        <f t="shared" si="1"/>
        <v>7574578.6800000006</v>
      </c>
    </row>
    <row r="9" spans="1:20" x14ac:dyDescent="0.25">
      <c r="A9" s="35"/>
      <c r="B9" s="78"/>
      <c r="C9" s="2">
        <v>2019</v>
      </c>
      <c r="D9" s="10">
        <v>1283022.42</v>
      </c>
      <c r="E9" s="10">
        <v>1001585.19</v>
      </c>
      <c r="F9" s="10">
        <v>941991.41</v>
      </c>
      <c r="G9" s="10">
        <v>1236809.32</v>
      </c>
      <c r="H9" s="10">
        <v>968170.63</v>
      </c>
      <c r="I9" s="10">
        <v>898676.6</v>
      </c>
      <c r="J9" s="10">
        <v>907760.02</v>
      </c>
      <c r="K9" s="10">
        <v>883184.3</v>
      </c>
      <c r="L9" s="10"/>
      <c r="M9" s="10"/>
      <c r="N9" s="10"/>
      <c r="O9" s="10"/>
      <c r="P9" s="10">
        <f>SUM(D9:O9)</f>
        <v>8121199.8899999997</v>
      </c>
      <c r="Q9" s="20">
        <f>(P9-T8)/T8</f>
        <v>7.2165229657367422E-2</v>
      </c>
      <c r="R9" s="36"/>
      <c r="T9" s="14">
        <f t="shared" si="1"/>
        <v>8121199.8899999997</v>
      </c>
    </row>
    <row r="10" spans="1:20" x14ac:dyDescent="0.25">
      <c r="A10" s="35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24"/>
      <c r="R10" s="39"/>
      <c r="T10" s="14">
        <f t="shared" si="1"/>
        <v>0</v>
      </c>
    </row>
    <row r="11" spans="1:20" s="3" customFormat="1" x14ac:dyDescent="0.25">
      <c r="A11" s="72"/>
      <c r="B11" s="2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  <c r="J11" s="2" t="s">
        <v>8</v>
      </c>
      <c r="K11" s="2" t="s">
        <v>9</v>
      </c>
      <c r="L11" s="2" t="s">
        <v>10</v>
      </c>
      <c r="M11" s="2" t="s">
        <v>11</v>
      </c>
      <c r="N11" s="2" t="s">
        <v>12</v>
      </c>
      <c r="O11" s="2" t="s">
        <v>13</v>
      </c>
      <c r="P11" s="17" t="s">
        <v>15</v>
      </c>
      <c r="Q11" s="18" t="s">
        <v>17</v>
      </c>
      <c r="R11" s="40" t="s">
        <v>14</v>
      </c>
      <c r="T11" s="73">
        <f t="shared" si="1"/>
        <v>0</v>
      </c>
    </row>
    <row r="12" spans="1:20" x14ac:dyDescent="0.25">
      <c r="A12" s="35"/>
      <c r="B12" s="77" t="s">
        <v>19</v>
      </c>
      <c r="C12" s="2">
        <v>2017</v>
      </c>
      <c r="D12" s="11">
        <v>42865</v>
      </c>
      <c r="E12" s="11">
        <v>39339</v>
      </c>
      <c r="F12" s="11">
        <v>42448</v>
      </c>
      <c r="G12" s="11">
        <v>38340</v>
      </c>
      <c r="H12" s="11">
        <v>33702</v>
      </c>
      <c r="I12" s="11">
        <v>29467</v>
      </c>
      <c r="J12" s="11">
        <v>29744</v>
      </c>
      <c r="K12" s="11">
        <v>39356</v>
      </c>
      <c r="L12" s="11">
        <v>28809</v>
      </c>
      <c r="M12" s="11">
        <v>47643</v>
      </c>
      <c r="N12" s="11">
        <v>64779</v>
      </c>
      <c r="O12" s="11">
        <v>41335</v>
      </c>
      <c r="P12" s="11">
        <f>SUM(D12:O12)</f>
        <v>477827</v>
      </c>
      <c r="Q12" s="20"/>
      <c r="R12" s="36">
        <f>P16/P12</f>
        <v>25.410769274235236</v>
      </c>
      <c r="T12" s="14">
        <f t="shared" si="1"/>
        <v>295261</v>
      </c>
    </row>
    <row r="13" spans="1:20" x14ac:dyDescent="0.25">
      <c r="A13" s="35"/>
      <c r="B13" s="78"/>
      <c r="C13" s="2">
        <v>2018</v>
      </c>
      <c r="D13" s="11">
        <v>56013</v>
      </c>
      <c r="E13" s="11">
        <v>39017</v>
      </c>
      <c r="F13" s="11">
        <v>32818</v>
      </c>
      <c r="G13" s="11">
        <v>42275</v>
      </c>
      <c r="H13" s="11">
        <v>25377</v>
      </c>
      <c r="I13" s="11">
        <v>30162</v>
      </c>
      <c r="J13" s="11">
        <v>39336</v>
      </c>
      <c r="K13" s="11">
        <v>30126</v>
      </c>
      <c r="L13" s="11">
        <v>25014</v>
      </c>
      <c r="M13" s="11">
        <v>35255</v>
      </c>
      <c r="N13" s="11">
        <v>53824</v>
      </c>
      <c r="O13" s="11">
        <v>55670</v>
      </c>
      <c r="P13" s="11">
        <f>SUM(D13:O13)</f>
        <v>464887</v>
      </c>
      <c r="Q13" s="74">
        <f t="shared" si="2"/>
        <v>-2.7080930964554117E-2</v>
      </c>
      <c r="R13" s="36">
        <f t="shared" ref="R13:R14" si="3">P17/P13</f>
        <v>26.696607455145013</v>
      </c>
      <c r="T13" s="14">
        <f t="shared" si="1"/>
        <v>295124</v>
      </c>
    </row>
    <row r="14" spans="1:20" x14ac:dyDescent="0.25">
      <c r="A14" s="35"/>
      <c r="B14" s="78"/>
      <c r="C14" s="2">
        <v>2019</v>
      </c>
      <c r="D14" s="11">
        <v>56124</v>
      </c>
      <c r="E14" s="11">
        <v>28895</v>
      </c>
      <c r="F14" s="11">
        <v>33843</v>
      </c>
      <c r="G14" s="11">
        <v>34223</v>
      </c>
      <c r="H14" s="11">
        <v>26367</v>
      </c>
      <c r="I14" s="11">
        <v>25383</v>
      </c>
      <c r="J14" s="11">
        <v>46837</v>
      </c>
      <c r="K14" s="11">
        <v>34738</v>
      </c>
      <c r="L14" s="11"/>
      <c r="M14" s="11"/>
      <c r="N14" s="11"/>
      <c r="O14" s="11"/>
      <c r="P14" s="11">
        <f>SUM(D14:O14)</f>
        <v>286410</v>
      </c>
      <c r="Q14" s="74">
        <f>(P14-T13)/T13</f>
        <v>-2.9526571881649748E-2</v>
      </c>
      <c r="R14" s="36">
        <f t="shared" si="3"/>
        <v>25.521391012883626</v>
      </c>
      <c r="T14" s="14">
        <f t="shared" si="1"/>
        <v>286410</v>
      </c>
    </row>
    <row r="15" spans="1:20" x14ac:dyDescent="0.25">
      <c r="A15" s="35"/>
      <c r="B15" s="78"/>
      <c r="C15" s="2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Q15" s="24"/>
      <c r="R15" s="39"/>
      <c r="T15" s="14">
        <f t="shared" si="1"/>
        <v>0</v>
      </c>
    </row>
    <row r="16" spans="1:20" x14ac:dyDescent="0.25">
      <c r="A16" s="35"/>
      <c r="B16" s="78"/>
      <c r="C16" s="2">
        <v>2017</v>
      </c>
      <c r="D16" s="10">
        <v>1465507.4</v>
      </c>
      <c r="E16" s="10">
        <v>890662.22</v>
      </c>
      <c r="F16" s="10">
        <v>980041.29</v>
      </c>
      <c r="G16" s="10">
        <v>847850.03</v>
      </c>
      <c r="H16" s="10">
        <v>832891.13</v>
      </c>
      <c r="I16" s="10">
        <v>732330.73</v>
      </c>
      <c r="J16" s="10">
        <v>666887.77</v>
      </c>
      <c r="K16" s="10">
        <v>978060.76</v>
      </c>
      <c r="L16" s="10">
        <v>787914.16</v>
      </c>
      <c r="M16" s="10">
        <v>1029299.7</v>
      </c>
      <c r="N16" s="10">
        <v>1523581.55</v>
      </c>
      <c r="O16" s="10">
        <v>1406924.91</v>
      </c>
      <c r="P16" s="10">
        <f>SUM(D16:O16)</f>
        <v>12141951.65</v>
      </c>
      <c r="Q16" s="20"/>
      <c r="R16" s="36"/>
      <c r="T16" s="14">
        <f t="shared" si="1"/>
        <v>7394231.3300000001</v>
      </c>
    </row>
    <row r="17" spans="1:20" x14ac:dyDescent="0.25">
      <c r="A17" s="35"/>
      <c r="B17" s="78"/>
      <c r="C17" s="2">
        <v>2018</v>
      </c>
      <c r="D17" s="10">
        <v>1848930.65</v>
      </c>
      <c r="E17" s="10">
        <v>903172.62</v>
      </c>
      <c r="F17" s="10">
        <v>788984.46</v>
      </c>
      <c r="G17" s="10">
        <v>911337.66</v>
      </c>
      <c r="H17" s="10">
        <v>610391.77</v>
      </c>
      <c r="I17" s="10">
        <v>714082.74</v>
      </c>
      <c r="J17" s="10">
        <v>960972.28</v>
      </c>
      <c r="K17" s="10">
        <v>838275.98</v>
      </c>
      <c r="L17" s="10">
        <v>807573.82</v>
      </c>
      <c r="M17" s="10">
        <v>899903.61</v>
      </c>
      <c r="N17" s="10">
        <v>1310833.28</v>
      </c>
      <c r="O17" s="10">
        <v>1816446.88</v>
      </c>
      <c r="P17" s="10">
        <f>SUM(D17:O17)</f>
        <v>12410905.75</v>
      </c>
      <c r="Q17" s="20">
        <f t="shared" si="2"/>
        <v>2.2150812962593178E-2</v>
      </c>
      <c r="R17" s="36"/>
      <c r="T17" s="14">
        <f t="shared" si="1"/>
        <v>7576148.1600000001</v>
      </c>
    </row>
    <row r="18" spans="1:20" x14ac:dyDescent="0.25">
      <c r="A18" s="35"/>
      <c r="B18" s="78"/>
      <c r="C18" s="2">
        <v>2019</v>
      </c>
      <c r="D18" s="10">
        <v>1895979.69</v>
      </c>
      <c r="E18" s="10">
        <v>749444.94</v>
      </c>
      <c r="F18" s="10">
        <v>806409.51</v>
      </c>
      <c r="G18" s="10">
        <v>833616.12</v>
      </c>
      <c r="H18" s="10">
        <v>655246.38</v>
      </c>
      <c r="I18" s="10">
        <v>634885.9</v>
      </c>
      <c r="J18" s="10">
        <v>890166.12</v>
      </c>
      <c r="K18" s="10">
        <v>843832.94</v>
      </c>
      <c r="L18" s="10"/>
      <c r="M18" s="10"/>
      <c r="N18" s="10"/>
      <c r="O18" s="10"/>
      <c r="P18" s="10">
        <f>SUM(D18:O18)</f>
        <v>7309581.5999999996</v>
      </c>
      <c r="Q18" s="74">
        <f>(P18-T17)/T17</f>
        <v>-3.5184971884182438E-2</v>
      </c>
      <c r="R18" s="36"/>
      <c r="T18" s="14">
        <f t="shared" si="1"/>
        <v>7309581.5999999996</v>
      </c>
    </row>
    <row r="19" spans="1:20" x14ac:dyDescent="0.25">
      <c r="A19" s="35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24"/>
      <c r="R19" s="39"/>
      <c r="T19" s="14">
        <f t="shared" si="1"/>
        <v>0</v>
      </c>
    </row>
    <row r="20" spans="1:20" s="3" customFormat="1" x14ac:dyDescent="0.25">
      <c r="A20" s="72"/>
      <c r="B20" s="2" t="s">
        <v>0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  <c r="L20" s="2" t="s">
        <v>10</v>
      </c>
      <c r="M20" s="2" t="s">
        <v>11</v>
      </c>
      <c r="N20" s="2" t="s">
        <v>12</v>
      </c>
      <c r="O20" s="2" t="s">
        <v>13</v>
      </c>
      <c r="P20" s="17" t="s">
        <v>15</v>
      </c>
      <c r="Q20" s="18" t="s">
        <v>17</v>
      </c>
      <c r="R20" s="40" t="s">
        <v>14</v>
      </c>
      <c r="T20" s="73">
        <f t="shared" si="1"/>
        <v>0</v>
      </c>
    </row>
    <row r="21" spans="1:20" x14ac:dyDescent="0.25">
      <c r="A21" s="35"/>
      <c r="B21" s="77" t="s">
        <v>20</v>
      </c>
      <c r="C21" s="8">
        <v>2017</v>
      </c>
      <c r="D21" s="13">
        <v>20653</v>
      </c>
      <c r="E21" s="13">
        <v>28173</v>
      </c>
      <c r="F21" s="13">
        <v>33978</v>
      </c>
      <c r="G21" s="13">
        <v>28317</v>
      </c>
      <c r="H21" s="13">
        <v>25450</v>
      </c>
      <c r="I21" s="13">
        <v>25227</v>
      </c>
      <c r="J21" s="13">
        <v>49462</v>
      </c>
      <c r="K21" s="13">
        <v>47515</v>
      </c>
      <c r="L21" s="13">
        <v>26882</v>
      </c>
      <c r="M21" s="13">
        <v>21829</v>
      </c>
      <c r="N21" s="13">
        <v>40409</v>
      </c>
      <c r="O21" s="13">
        <v>66451</v>
      </c>
      <c r="P21" s="13">
        <f>SUM(D21:O21)</f>
        <v>414346</v>
      </c>
      <c r="Q21" s="20"/>
      <c r="R21" s="36">
        <f>P25/P21</f>
        <v>46.126851158210769</v>
      </c>
      <c r="T21" s="14">
        <f t="shared" si="1"/>
        <v>258775</v>
      </c>
    </row>
    <row r="22" spans="1:20" x14ac:dyDescent="0.25">
      <c r="A22" s="35"/>
      <c r="B22" s="78"/>
      <c r="C22" s="8">
        <v>2018</v>
      </c>
      <c r="D22" s="13">
        <v>23359</v>
      </c>
      <c r="E22" s="13">
        <v>24233</v>
      </c>
      <c r="F22" s="13">
        <v>24334</v>
      </c>
      <c r="G22" s="13">
        <v>28736</v>
      </c>
      <c r="H22" s="13">
        <v>27612</v>
      </c>
      <c r="I22" s="13">
        <v>33409</v>
      </c>
      <c r="J22" s="13">
        <v>38067</v>
      </c>
      <c r="K22" s="13">
        <v>47290</v>
      </c>
      <c r="L22" s="13">
        <v>28135</v>
      </c>
      <c r="M22" s="13">
        <v>14868</v>
      </c>
      <c r="N22" s="13">
        <v>31971</v>
      </c>
      <c r="O22" s="13">
        <v>68461</v>
      </c>
      <c r="P22" s="13">
        <f>SUM(D22:O22)</f>
        <v>390475</v>
      </c>
      <c r="Q22" s="74">
        <f t="shared" si="2"/>
        <v>-5.7611271739077971E-2</v>
      </c>
      <c r="R22" s="36">
        <f t="shared" ref="R22:R23" si="4">P26/P22</f>
        <v>45.790341686407587</v>
      </c>
      <c r="T22" s="14">
        <f t="shared" si="1"/>
        <v>247040</v>
      </c>
    </row>
    <row r="23" spans="1:20" x14ac:dyDescent="0.25">
      <c r="A23" s="35"/>
      <c r="B23" s="78"/>
      <c r="C23" s="8">
        <v>2019</v>
      </c>
      <c r="D23" s="13">
        <v>20521</v>
      </c>
      <c r="E23" s="13">
        <v>18285</v>
      </c>
      <c r="F23" s="13">
        <v>29466</v>
      </c>
      <c r="G23" s="13">
        <v>22837</v>
      </c>
      <c r="H23" s="13">
        <v>30746</v>
      </c>
      <c r="I23" s="13">
        <v>20185</v>
      </c>
      <c r="J23" s="13">
        <v>46769</v>
      </c>
      <c r="K23" s="13">
        <v>35803</v>
      </c>
      <c r="L23" s="13"/>
      <c r="M23" s="13"/>
      <c r="N23" s="13"/>
      <c r="O23" s="13"/>
      <c r="P23" s="13">
        <f>SUM(D23:O23)</f>
        <v>224612</v>
      </c>
      <c r="Q23" s="74">
        <f>(P23-T22)/T22</f>
        <v>-9.0786917098445594E-2</v>
      </c>
      <c r="R23" s="36">
        <f t="shared" si="4"/>
        <v>41.499170480651074</v>
      </c>
      <c r="T23" s="14">
        <f t="shared" si="1"/>
        <v>224612</v>
      </c>
    </row>
    <row r="24" spans="1:20" x14ac:dyDescent="0.25">
      <c r="A24" s="35"/>
      <c r="B24" s="78"/>
      <c r="C24" s="22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1"/>
      <c r="Q24" s="24"/>
      <c r="R24" s="39"/>
      <c r="T24" s="14">
        <f t="shared" si="1"/>
        <v>0</v>
      </c>
    </row>
    <row r="25" spans="1:20" x14ac:dyDescent="0.25">
      <c r="A25" s="35"/>
      <c r="B25" s="78"/>
      <c r="C25" s="8">
        <v>2017</v>
      </c>
      <c r="D25" s="12">
        <v>752869</v>
      </c>
      <c r="E25" s="12">
        <v>965455.06</v>
      </c>
      <c r="F25" s="12">
        <v>1272698.95</v>
      </c>
      <c r="G25" s="12">
        <v>1343801.7</v>
      </c>
      <c r="H25" s="12">
        <v>1093712.3500000001</v>
      </c>
      <c r="I25" s="12">
        <v>1108064.97</v>
      </c>
      <c r="J25" s="12">
        <v>1513153.11</v>
      </c>
      <c r="K25" s="12">
        <v>2127013.9500000002</v>
      </c>
      <c r="L25" s="12">
        <v>1534269.21</v>
      </c>
      <c r="M25" s="12">
        <v>1167141.23</v>
      </c>
      <c r="N25" s="12">
        <v>2049898.38</v>
      </c>
      <c r="O25" s="12">
        <v>4184398.36</v>
      </c>
      <c r="P25" s="12">
        <f>SUM(D25:O25)</f>
        <v>19112476.27</v>
      </c>
      <c r="Q25" s="20"/>
      <c r="R25" s="36"/>
      <c r="T25" s="14">
        <f t="shared" si="1"/>
        <v>10176769.09</v>
      </c>
    </row>
    <row r="26" spans="1:20" x14ac:dyDescent="0.25">
      <c r="A26" s="35"/>
      <c r="B26" s="78"/>
      <c r="C26" s="8">
        <v>2018</v>
      </c>
      <c r="D26" s="12">
        <v>1021386.48</v>
      </c>
      <c r="E26" s="12">
        <v>872472.85</v>
      </c>
      <c r="F26" s="12">
        <v>937002.75</v>
      </c>
      <c r="G26" s="12">
        <v>1188487.52</v>
      </c>
      <c r="H26" s="12">
        <v>1104035.0900000001</v>
      </c>
      <c r="I26" s="12">
        <v>1169783.52</v>
      </c>
      <c r="J26" s="12">
        <v>1209329.3700000001</v>
      </c>
      <c r="K26" s="12">
        <v>1990375.06</v>
      </c>
      <c r="L26" s="12">
        <v>1492000.84</v>
      </c>
      <c r="M26" s="12">
        <v>912355.05</v>
      </c>
      <c r="N26" s="12">
        <v>1680328.93</v>
      </c>
      <c r="O26" s="12">
        <v>4302426.21</v>
      </c>
      <c r="P26" s="12">
        <f>SUM(D26:O26)</f>
        <v>17879983.670000002</v>
      </c>
      <c r="Q26" s="74">
        <f t="shared" si="2"/>
        <v>-6.4486285428884293E-2</v>
      </c>
      <c r="R26" s="36"/>
      <c r="T26" s="14">
        <f t="shared" si="1"/>
        <v>9492872.6400000006</v>
      </c>
    </row>
    <row r="27" spans="1:20" x14ac:dyDescent="0.25">
      <c r="A27" s="35"/>
      <c r="B27" s="78"/>
      <c r="C27" s="8">
        <v>2019</v>
      </c>
      <c r="D27" s="12">
        <v>870216.63</v>
      </c>
      <c r="E27" s="12">
        <v>684697.58</v>
      </c>
      <c r="F27" s="12">
        <v>1180060.6200000001</v>
      </c>
      <c r="G27" s="12">
        <v>1118840.8700000001</v>
      </c>
      <c r="H27" s="12">
        <v>1608406.43</v>
      </c>
      <c r="I27" s="12">
        <v>904264.3</v>
      </c>
      <c r="J27" s="12">
        <v>1566611.68</v>
      </c>
      <c r="K27" s="12">
        <v>1388113.57</v>
      </c>
      <c r="L27" s="12"/>
      <c r="M27" s="12"/>
      <c r="N27" s="12"/>
      <c r="O27" s="12"/>
      <c r="P27" s="12">
        <f>SUM(D27:O27)</f>
        <v>9321211.6799999997</v>
      </c>
      <c r="Q27" s="74">
        <f>(P27-T26)/T26</f>
        <v>-1.8083141585264213E-2</v>
      </c>
      <c r="R27" s="36"/>
      <c r="T27" s="14">
        <f t="shared" si="1"/>
        <v>9321211.6799999997</v>
      </c>
    </row>
    <row r="28" spans="1:20" x14ac:dyDescent="0.25">
      <c r="A28" s="35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24"/>
      <c r="R28" s="39"/>
      <c r="T28" s="14">
        <f t="shared" si="1"/>
        <v>0</v>
      </c>
    </row>
    <row r="29" spans="1:20" s="3" customFormat="1" x14ac:dyDescent="0.25">
      <c r="A29" s="72"/>
      <c r="B29" s="2" t="s">
        <v>0</v>
      </c>
      <c r="C29" s="2" t="s">
        <v>1</v>
      </c>
      <c r="D29" s="2" t="s">
        <v>2</v>
      </c>
      <c r="E29" s="2" t="s">
        <v>3</v>
      </c>
      <c r="F29" s="2" t="s">
        <v>4</v>
      </c>
      <c r="G29" s="2" t="s">
        <v>5</v>
      </c>
      <c r="H29" s="2" t="s">
        <v>6</v>
      </c>
      <c r="I29" s="2" t="s">
        <v>7</v>
      </c>
      <c r="J29" s="2" t="s">
        <v>8</v>
      </c>
      <c r="K29" s="2" t="s">
        <v>9</v>
      </c>
      <c r="L29" s="2" t="s">
        <v>10</v>
      </c>
      <c r="M29" s="2" t="s">
        <v>11</v>
      </c>
      <c r="N29" s="2" t="s">
        <v>12</v>
      </c>
      <c r="O29" s="2" t="s">
        <v>13</v>
      </c>
      <c r="P29" s="17" t="s">
        <v>15</v>
      </c>
      <c r="Q29" s="18" t="s">
        <v>17</v>
      </c>
      <c r="R29" s="40" t="s">
        <v>14</v>
      </c>
      <c r="T29" s="73">
        <f t="shared" si="1"/>
        <v>0</v>
      </c>
    </row>
    <row r="30" spans="1:20" x14ac:dyDescent="0.25">
      <c r="A30" s="35"/>
      <c r="B30" s="77" t="s">
        <v>21</v>
      </c>
      <c r="C30" s="2">
        <v>2017</v>
      </c>
      <c r="D30" s="11">
        <v>8813</v>
      </c>
      <c r="E30" s="11">
        <v>5733</v>
      </c>
      <c r="F30" s="11">
        <v>10018</v>
      </c>
      <c r="G30" s="11">
        <v>9401</v>
      </c>
      <c r="H30" s="11">
        <v>6802</v>
      </c>
      <c r="I30" s="11">
        <v>5569</v>
      </c>
      <c r="J30" s="11">
        <v>5353</v>
      </c>
      <c r="K30" s="11">
        <v>10823</v>
      </c>
      <c r="L30" s="11">
        <v>10464</v>
      </c>
      <c r="M30" s="11">
        <v>10076</v>
      </c>
      <c r="N30" s="11">
        <v>8063</v>
      </c>
      <c r="O30" s="11">
        <v>8609</v>
      </c>
      <c r="P30" s="11">
        <f>SUM(D30:O30)</f>
        <v>99724</v>
      </c>
      <c r="Q30" s="20"/>
      <c r="R30" s="36">
        <f>P34/P30</f>
        <v>17.886668204243712</v>
      </c>
      <c r="T30" s="14">
        <f t="shared" si="1"/>
        <v>62512</v>
      </c>
    </row>
    <row r="31" spans="1:20" x14ac:dyDescent="0.25">
      <c r="A31" s="35"/>
      <c r="B31" s="78"/>
      <c r="C31" s="2">
        <v>2018</v>
      </c>
      <c r="D31" s="11">
        <v>8143</v>
      </c>
      <c r="E31" s="11">
        <v>5370</v>
      </c>
      <c r="F31" s="11">
        <v>7563</v>
      </c>
      <c r="G31" s="11">
        <v>5383</v>
      </c>
      <c r="H31" s="11">
        <v>8919</v>
      </c>
      <c r="I31" s="11">
        <v>4697</v>
      </c>
      <c r="J31" s="11">
        <v>5863</v>
      </c>
      <c r="K31" s="11">
        <v>10407</v>
      </c>
      <c r="L31" s="11">
        <v>6383</v>
      </c>
      <c r="M31" s="11">
        <v>5989</v>
      </c>
      <c r="N31" s="11">
        <v>3536</v>
      </c>
      <c r="O31" s="11">
        <v>6698</v>
      </c>
      <c r="P31" s="11">
        <f>SUM(D31:O31)</f>
        <v>78951</v>
      </c>
      <c r="Q31" s="74">
        <f t="shared" si="2"/>
        <v>-0.20830492158357067</v>
      </c>
      <c r="R31" s="36">
        <f t="shared" ref="R31:R32" si="5">P35/P31</f>
        <v>18.914739521981989</v>
      </c>
      <c r="T31" s="14">
        <f t="shared" si="1"/>
        <v>56345</v>
      </c>
    </row>
    <row r="32" spans="1:20" x14ac:dyDescent="0.25">
      <c r="A32" s="35"/>
      <c r="B32" s="78"/>
      <c r="C32" s="2">
        <v>2019</v>
      </c>
      <c r="D32" s="11">
        <v>4814</v>
      </c>
      <c r="E32" s="11">
        <v>4818</v>
      </c>
      <c r="F32" s="11">
        <v>4372</v>
      </c>
      <c r="G32" s="11">
        <v>4964</v>
      </c>
      <c r="H32" s="11">
        <v>3597</v>
      </c>
      <c r="I32" s="11">
        <v>3295</v>
      </c>
      <c r="J32" s="11">
        <v>3115</v>
      </c>
      <c r="K32" s="11">
        <v>6272</v>
      </c>
      <c r="L32" s="11"/>
      <c r="M32" s="11"/>
      <c r="N32" s="11"/>
      <c r="O32" s="11"/>
      <c r="P32" s="11">
        <f>SUM(D32:O32)</f>
        <v>35247</v>
      </c>
      <c r="Q32" s="74">
        <f>(P32-T31)/T31</f>
        <v>-0.37444316265862099</v>
      </c>
      <c r="R32" s="36">
        <f t="shared" si="5"/>
        <v>21.001579708911397</v>
      </c>
      <c r="T32" s="14">
        <f t="shared" si="1"/>
        <v>35247</v>
      </c>
    </row>
    <row r="33" spans="1:20" x14ac:dyDescent="0.25">
      <c r="A33" s="35"/>
      <c r="B33" s="78"/>
      <c r="C33" s="21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24"/>
      <c r="R33" s="39"/>
      <c r="T33" s="14">
        <f t="shared" si="1"/>
        <v>0</v>
      </c>
    </row>
    <row r="34" spans="1:20" x14ac:dyDescent="0.25">
      <c r="A34" s="35"/>
      <c r="B34" s="78"/>
      <c r="C34" s="2">
        <v>2017</v>
      </c>
      <c r="D34" s="10">
        <v>205592.85</v>
      </c>
      <c r="E34" s="10">
        <v>125731.69</v>
      </c>
      <c r="F34" s="10">
        <v>160678.54</v>
      </c>
      <c r="G34" s="10">
        <v>162063.43</v>
      </c>
      <c r="H34" s="10">
        <v>116862.54</v>
      </c>
      <c r="I34" s="10">
        <v>110572.37</v>
      </c>
      <c r="J34" s="10">
        <v>109368.54</v>
      </c>
      <c r="K34" s="10">
        <v>163908.56</v>
      </c>
      <c r="L34" s="10">
        <v>149384.06</v>
      </c>
      <c r="M34" s="10">
        <v>163370.71</v>
      </c>
      <c r="N34" s="10">
        <v>130749.73</v>
      </c>
      <c r="O34" s="10">
        <v>185447.08</v>
      </c>
      <c r="P34" s="10">
        <f>SUM(D34:O34)</f>
        <v>1783730.1</v>
      </c>
      <c r="Q34" s="20"/>
      <c r="R34" s="36"/>
      <c r="T34" s="14">
        <f t="shared" si="1"/>
        <v>1154778.52</v>
      </c>
    </row>
    <row r="35" spans="1:20" x14ac:dyDescent="0.25">
      <c r="A35" s="35"/>
      <c r="B35" s="78"/>
      <c r="C35" s="2">
        <v>2018</v>
      </c>
      <c r="D35" s="10">
        <v>194507.23</v>
      </c>
      <c r="E35" s="10">
        <v>97425.600000000006</v>
      </c>
      <c r="F35" s="10">
        <v>122068.27</v>
      </c>
      <c r="G35" s="10">
        <v>102196.62</v>
      </c>
      <c r="H35" s="10">
        <v>147343.75</v>
      </c>
      <c r="I35" s="10">
        <v>91561.16</v>
      </c>
      <c r="J35" s="10">
        <v>104883.85</v>
      </c>
      <c r="K35" s="10">
        <v>157862.10999999999</v>
      </c>
      <c r="L35" s="10">
        <v>99380.93</v>
      </c>
      <c r="M35" s="10">
        <v>121062.33</v>
      </c>
      <c r="N35" s="10">
        <v>86977.279999999999</v>
      </c>
      <c r="O35" s="10">
        <v>168068.47</v>
      </c>
      <c r="P35" s="10">
        <f>SUM(D35:O35)</f>
        <v>1493337.6</v>
      </c>
      <c r="Q35" s="74">
        <f t="shared" si="2"/>
        <v>-0.16280069501546227</v>
      </c>
      <c r="R35" s="36"/>
      <c r="T35" s="14">
        <f t="shared" si="1"/>
        <v>1017848.59</v>
      </c>
    </row>
    <row r="36" spans="1:20" x14ac:dyDescent="0.25">
      <c r="A36" s="35"/>
      <c r="B36" s="78"/>
      <c r="C36" s="2">
        <v>2019</v>
      </c>
      <c r="D36" s="10">
        <v>116041.26</v>
      </c>
      <c r="E36" s="10">
        <v>93888.12</v>
      </c>
      <c r="F36" s="10">
        <v>84983.66</v>
      </c>
      <c r="G36" s="10">
        <v>113334.11</v>
      </c>
      <c r="H36" s="10">
        <v>89276.73</v>
      </c>
      <c r="I36" s="10">
        <v>80302.960000000006</v>
      </c>
      <c r="J36" s="10">
        <v>69632.67</v>
      </c>
      <c r="K36" s="10">
        <v>92783.17</v>
      </c>
      <c r="L36" s="10"/>
      <c r="M36" s="10"/>
      <c r="N36" s="10"/>
      <c r="O36" s="10"/>
      <c r="P36" s="10">
        <f>SUM(D36:O36)</f>
        <v>740242.68</v>
      </c>
      <c r="Q36" s="20">
        <f>(P36-T35)/T35</f>
        <v>-0.27273792264132324</v>
      </c>
      <c r="R36" s="36"/>
      <c r="T36" s="14">
        <f t="shared" si="1"/>
        <v>740242.68</v>
      </c>
    </row>
    <row r="37" spans="1:20" x14ac:dyDescent="0.25">
      <c r="A37" s="3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75"/>
      <c r="R37" s="39"/>
      <c r="T37" s="14">
        <f t="shared" si="1"/>
        <v>0</v>
      </c>
    </row>
    <row r="38" spans="1:20" s="3" customFormat="1" x14ac:dyDescent="0.25">
      <c r="A38" s="72"/>
      <c r="B38" s="2" t="s">
        <v>0</v>
      </c>
      <c r="C38" s="2" t="s">
        <v>1</v>
      </c>
      <c r="D38" s="2" t="s">
        <v>2</v>
      </c>
      <c r="E38" s="2" t="s">
        <v>3</v>
      </c>
      <c r="F38" s="2" t="s">
        <v>4</v>
      </c>
      <c r="G38" s="2" t="s">
        <v>5</v>
      </c>
      <c r="H38" s="2" t="s">
        <v>6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11</v>
      </c>
      <c r="N38" s="2" t="s">
        <v>12</v>
      </c>
      <c r="O38" s="2" t="s">
        <v>13</v>
      </c>
      <c r="P38" s="17" t="s">
        <v>15</v>
      </c>
      <c r="Q38" s="18" t="s">
        <v>17</v>
      </c>
      <c r="R38" s="40" t="s">
        <v>14</v>
      </c>
      <c r="T38" s="73">
        <f t="shared" si="1"/>
        <v>0</v>
      </c>
    </row>
    <row r="39" spans="1:20" x14ac:dyDescent="0.25">
      <c r="A39" s="35"/>
      <c r="B39" s="77" t="s">
        <v>22</v>
      </c>
      <c r="C39" s="2">
        <v>2017</v>
      </c>
      <c r="D39" s="11"/>
      <c r="E39" s="11"/>
      <c r="F39" s="11"/>
      <c r="G39" s="11"/>
      <c r="H39" s="11"/>
      <c r="I39" s="11">
        <v>1517</v>
      </c>
      <c r="J39" s="11">
        <v>1529</v>
      </c>
      <c r="K39" s="11">
        <v>1560</v>
      </c>
      <c r="L39" s="11">
        <v>2055</v>
      </c>
      <c r="M39" s="11">
        <v>1594</v>
      </c>
      <c r="N39" s="11">
        <v>2638</v>
      </c>
      <c r="O39" s="11">
        <v>3547</v>
      </c>
      <c r="P39" s="11">
        <f>SUM(D39:O39)</f>
        <v>14440</v>
      </c>
      <c r="Q39" s="20"/>
      <c r="R39" s="36">
        <f>P43/P39</f>
        <v>39.264210526315786</v>
      </c>
      <c r="T39" s="14">
        <f t="shared" si="1"/>
        <v>4606</v>
      </c>
    </row>
    <row r="40" spans="1:20" x14ac:dyDescent="0.25">
      <c r="A40" s="35"/>
      <c r="B40" s="78"/>
      <c r="C40" s="2">
        <v>2018</v>
      </c>
      <c r="D40" s="11">
        <v>2273</v>
      </c>
      <c r="E40" s="11">
        <v>1358</v>
      </c>
      <c r="F40" s="11">
        <v>1639</v>
      </c>
      <c r="G40" s="11">
        <v>1583</v>
      </c>
      <c r="H40" s="11">
        <v>616</v>
      </c>
      <c r="I40" s="11">
        <v>1415</v>
      </c>
      <c r="J40" s="11">
        <v>1418</v>
      </c>
      <c r="K40" s="11">
        <v>1290</v>
      </c>
      <c r="L40" s="11">
        <v>2178</v>
      </c>
      <c r="M40" s="11">
        <v>1360</v>
      </c>
      <c r="N40" s="11">
        <v>2258</v>
      </c>
      <c r="O40" s="11">
        <v>4177</v>
      </c>
      <c r="P40" s="11">
        <f>SUM(D40:O40)</f>
        <v>21565</v>
      </c>
      <c r="Q40" s="20">
        <f t="shared" si="2"/>
        <v>0.49342105263157893</v>
      </c>
      <c r="R40" s="36">
        <f t="shared" ref="R40:R41" si="6">P44/P40</f>
        <v>38.809667980523997</v>
      </c>
      <c r="T40" s="14">
        <f t="shared" si="1"/>
        <v>11592</v>
      </c>
    </row>
    <row r="41" spans="1:20" x14ac:dyDescent="0.25">
      <c r="A41" s="35"/>
      <c r="B41" s="78"/>
      <c r="C41" s="2">
        <v>2019</v>
      </c>
      <c r="D41" s="11">
        <v>1424</v>
      </c>
      <c r="E41" s="11">
        <v>1395</v>
      </c>
      <c r="F41" s="11">
        <v>1628</v>
      </c>
      <c r="G41" s="11">
        <v>1015</v>
      </c>
      <c r="H41" s="11">
        <v>1039</v>
      </c>
      <c r="I41" s="11">
        <v>748</v>
      </c>
      <c r="J41" s="11">
        <v>982</v>
      </c>
      <c r="K41" s="11">
        <v>373</v>
      </c>
      <c r="L41" s="11"/>
      <c r="M41" s="11"/>
      <c r="N41" s="11"/>
      <c r="O41" s="11"/>
      <c r="P41" s="11">
        <f>SUM(D41:O41)</f>
        <v>8604</v>
      </c>
      <c r="Q41" s="74">
        <f>(P41-T40)/T40</f>
        <v>-0.25776397515527949</v>
      </c>
      <c r="R41" s="36">
        <f t="shared" si="6"/>
        <v>33.390576476057653</v>
      </c>
      <c r="T41" s="14">
        <f t="shared" si="1"/>
        <v>8604</v>
      </c>
    </row>
    <row r="42" spans="1:20" x14ac:dyDescent="0.25">
      <c r="A42" s="35"/>
      <c r="B42" s="78"/>
      <c r="C42" s="21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8"/>
      <c r="Q42" s="24"/>
      <c r="R42" s="39"/>
      <c r="T42" s="14">
        <f t="shared" si="1"/>
        <v>0</v>
      </c>
    </row>
    <row r="43" spans="1:20" x14ac:dyDescent="0.25">
      <c r="A43" s="35"/>
      <c r="B43" s="78"/>
      <c r="C43" s="2">
        <v>2017</v>
      </c>
      <c r="D43" s="10"/>
      <c r="E43" s="10"/>
      <c r="F43" s="10"/>
      <c r="G43" s="10"/>
      <c r="H43" s="10"/>
      <c r="I43" s="10">
        <v>59690.55</v>
      </c>
      <c r="J43" s="10">
        <v>56737.85</v>
      </c>
      <c r="K43" s="10">
        <v>46681.5</v>
      </c>
      <c r="L43" s="10">
        <v>74282.5</v>
      </c>
      <c r="M43" s="10">
        <v>57954.75</v>
      </c>
      <c r="N43" s="10">
        <v>110342.5</v>
      </c>
      <c r="O43" s="10">
        <v>161285.54999999999</v>
      </c>
      <c r="P43" s="10">
        <f>SUM(D43:O43)</f>
        <v>566975.19999999995</v>
      </c>
      <c r="Q43" s="20"/>
      <c r="R43" s="36"/>
      <c r="T43" s="14">
        <f t="shared" si="1"/>
        <v>163109.9</v>
      </c>
    </row>
    <row r="44" spans="1:20" x14ac:dyDescent="0.25">
      <c r="A44" s="35"/>
      <c r="B44" s="78"/>
      <c r="C44" s="2">
        <v>2018</v>
      </c>
      <c r="D44" s="10">
        <v>94841.76</v>
      </c>
      <c r="E44" s="10">
        <v>44814</v>
      </c>
      <c r="F44" s="10">
        <v>62766.5</v>
      </c>
      <c r="G44" s="10">
        <v>57688.02</v>
      </c>
      <c r="H44" s="10">
        <v>21932</v>
      </c>
      <c r="I44" s="10">
        <v>50113.23</v>
      </c>
      <c r="J44" s="10">
        <v>53064.44</v>
      </c>
      <c r="K44" s="10">
        <v>44015.24</v>
      </c>
      <c r="L44" s="10">
        <v>80906.2</v>
      </c>
      <c r="M44" s="10">
        <v>51493.02</v>
      </c>
      <c r="N44" s="10">
        <v>92422.21</v>
      </c>
      <c r="O44" s="10">
        <v>182873.87</v>
      </c>
      <c r="P44" s="10">
        <f>SUM(D44:O44)</f>
        <v>836930.49</v>
      </c>
      <c r="Q44" s="20">
        <f t="shared" si="2"/>
        <v>0.47613244812118777</v>
      </c>
      <c r="R44" s="36"/>
      <c r="T44" s="14">
        <f t="shared" si="1"/>
        <v>429235.19</v>
      </c>
    </row>
    <row r="45" spans="1:20" ht="15.75" thickBot="1" x14ac:dyDescent="0.3">
      <c r="A45" s="42"/>
      <c r="B45" s="79"/>
      <c r="C45" s="43">
        <v>2019</v>
      </c>
      <c r="D45" s="44">
        <v>43644.83</v>
      </c>
      <c r="E45" s="44">
        <v>47208.59</v>
      </c>
      <c r="F45" s="44">
        <v>56484.2</v>
      </c>
      <c r="G45" s="44">
        <v>33384.519999999997</v>
      </c>
      <c r="H45" s="44">
        <v>34320.550000000003</v>
      </c>
      <c r="I45" s="44">
        <v>27656.74</v>
      </c>
      <c r="J45" s="44">
        <v>31814.09</v>
      </c>
      <c r="K45" s="44">
        <v>12779</v>
      </c>
      <c r="L45" s="44"/>
      <c r="M45" s="44"/>
      <c r="N45" s="44"/>
      <c r="O45" s="44"/>
      <c r="P45" s="44">
        <f>SUM(D45:O45)</f>
        <v>287292.52</v>
      </c>
      <c r="Q45" s="76">
        <f>(P45-T44)/T44</f>
        <v>-0.33068740240053474</v>
      </c>
      <c r="R45" s="46"/>
      <c r="T45" s="14">
        <f t="shared" si="1"/>
        <v>287292.52</v>
      </c>
    </row>
    <row r="46" spans="1:20" x14ac:dyDescent="0.25">
      <c r="B46" s="23"/>
      <c r="C46" s="2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4"/>
      <c r="R46" s="25"/>
      <c r="T46" s="14"/>
    </row>
    <row r="47" spans="1:20" x14ac:dyDescent="0.25">
      <c r="B47" s="23"/>
      <c r="C47" s="2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4"/>
      <c r="R47" s="25"/>
      <c r="T47" s="14"/>
    </row>
    <row r="48" spans="1:20" ht="15.75" thickBot="1" x14ac:dyDescent="0.3">
      <c r="T48" s="14">
        <f t="shared" si="1"/>
        <v>0</v>
      </c>
    </row>
    <row r="49" spans="1:20" s="9" customFormat="1" x14ac:dyDescent="0.25">
      <c r="A49" s="47"/>
      <c r="B49" s="48" t="s">
        <v>0</v>
      </c>
      <c r="C49" s="48" t="s">
        <v>1</v>
      </c>
      <c r="D49" s="31" t="s">
        <v>2</v>
      </c>
      <c r="E49" s="31" t="s">
        <v>3</v>
      </c>
      <c r="F49" s="31" t="s">
        <v>4</v>
      </c>
      <c r="G49" s="31" t="s">
        <v>5</v>
      </c>
      <c r="H49" s="31" t="s">
        <v>6</v>
      </c>
      <c r="I49" s="31" t="s">
        <v>7</v>
      </c>
      <c r="J49" s="31" t="s">
        <v>8</v>
      </c>
      <c r="K49" s="31" t="s">
        <v>9</v>
      </c>
      <c r="L49" s="31" t="s">
        <v>10</v>
      </c>
      <c r="M49" s="31" t="s">
        <v>11</v>
      </c>
      <c r="N49" s="31" t="s">
        <v>12</v>
      </c>
      <c r="O49" s="31" t="s">
        <v>13</v>
      </c>
      <c r="P49" s="32" t="s">
        <v>15</v>
      </c>
      <c r="Q49" s="33" t="s">
        <v>17</v>
      </c>
      <c r="R49" s="34" t="s">
        <v>14</v>
      </c>
      <c r="T49" s="29">
        <f t="shared" si="1"/>
        <v>0</v>
      </c>
    </row>
    <row r="50" spans="1:20" x14ac:dyDescent="0.25">
      <c r="A50" s="49"/>
      <c r="B50" s="77" t="s">
        <v>23</v>
      </c>
      <c r="C50" s="2">
        <v>2017</v>
      </c>
      <c r="D50" s="11">
        <v>33767</v>
      </c>
      <c r="E50" s="11">
        <v>49133</v>
      </c>
      <c r="F50" s="11">
        <v>56505</v>
      </c>
      <c r="G50" s="11">
        <v>47597</v>
      </c>
      <c r="H50" s="11">
        <v>43333</v>
      </c>
      <c r="I50" s="11">
        <v>44433</v>
      </c>
      <c r="J50" s="11">
        <v>40822</v>
      </c>
      <c r="K50" s="11">
        <v>32389</v>
      </c>
      <c r="L50" s="11">
        <v>40480</v>
      </c>
      <c r="M50" s="11">
        <v>34048</v>
      </c>
      <c r="N50" s="11">
        <v>40882</v>
      </c>
      <c r="O50" s="11">
        <v>64946</v>
      </c>
      <c r="P50" s="11">
        <f>SUM(D50:O50)</f>
        <v>528335</v>
      </c>
      <c r="Q50" s="20"/>
      <c r="R50" s="36">
        <f>P54/P50</f>
        <v>29.947634379702272</v>
      </c>
      <c r="T50" s="14">
        <f t="shared" si="1"/>
        <v>347979</v>
      </c>
    </row>
    <row r="51" spans="1:20" x14ac:dyDescent="0.25">
      <c r="A51" s="49"/>
      <c r="B51" s="78"/>
      <c r="C51" s="2">
        <v>2018</v>
      </c>
      <c r="D51" s="11">
        <v>33305</v>
      </c>
      <c r="E51" s="11">
        <v>41458</v>
      </c>
      <c r="F51" s="11">
        <v>43591</v>
      </c>
      <c r="G51" s="11">
        <v>48490</v>
      </c>
      <c r="H51" s="11">
        <v>30569</v>
      </c>
      <c r="I51" s="11">
        <v>38360</v>
      </c>
      <c r="J51" s="11">
        <v>30504</v>
      </c>
      <c r="K51" s="11">
        <v>36011</v>
      </c>
      <c r="L51" s="11">
        <v>33096</v>
      </c>
      <c r="M51" s="11">
        <v>25474</v>
      </c>
      <c r="N51" s="11">
        <v>34626</v>
      </c>
      <c r="O51" s="11">
        <v>77834</v>
      </c>
      <c r="P51" s="11">
        <f>SUM(D51:O51)</f>
        <v>473318</v>
      </c>
      <c r="Q51" s="74">
        <f t="shared" si="2"/>
        <v>-0.10413279453377118</v>
      </c>
      <c r="R51" s="36">
        <f t="shared" ref="R51:R52" si="7">P55/P51</f>
        <v>30.79743675499347</v>
      </c>
      <c r="T51" s="14">
        <f t="shared" si="1"/>
        <v>302288</v>
      </c>
    </row>
    <row r="52" spans="1:20" x14ac:dyDescent="0.25">
      <c r="A52" s="49"/>
      <c r="B52" s="78"/>
      <c r="C52" s="2">
        <v>2019</v>
      </c>
      <c r="D52" s="11">
        <v>25337</v>
      </c>
      <c r="E52" s="11">
        <v>35603</v>
      </c>
      <c r="F52" s="11">
        <v>40760</v>
      </c>
      <c r="G52" s="11">
        <v>35394</v>
      </c>
      <c r="H52" s="11">
        <v>23544</v>
      </c>
      <c r="I52" s="11">
        <v>26095</v>
      </c>
      <c r="J52" s="11">
        <v>28444</v>
      </c>
      <c r="K52" s="13">
        <v>35537</v>
      </c>
      <c r="L52" s="11"/>
      <c r="M52" s="11"/>
      <c r="N52" s="11"/>
      <c r="O52" s="11"/>
      <c r="P52" s="11">
        <f>SUM(D52:O52)</f>
        <v>250714</v>
      </c>
      <c r="Q52" s="74">
        <f>(P52-T51)/T51</f>
        <v>-0.17061213147726673</v>
      </c>
      <c r="R52" s="36">
        <f t="shared" si="7"/>
        <v>31.658798351906952</v>
      </c>
      <c r="T52" s="14">
        <f t="shared" si="1"/>
        <v>250714</v>
      </c>
    </row>
    <row r="53" spans="1:20" x14ac:dyDescent="0.25">
      <c r="A53" s="49"/>
      <c r="B53" s="78"/>
      <c r="C53" s="21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24"/>
      <c r="R53" s="39"/>
      <c r="T53" s="14">
        <f t="shared" si="1"/>
        <v>0</v>
      </c>
    </row>
    <row r="54" spans="1:20" x14ac:dyDescent="0.25">
      <c r="A54" s="49"/>
      <c r="B54" s="78"/>
      <c r="C54" s="2">
        <v>2017</v>
      </c>
      <c r="D54" s="10">
        <v>1020930.24</v>
      </c>
      <c r="E54" s="10">
        <v>1327127.6200000001</v>
      </c>
      <c r="F54" s="10">
        <v>1841707.86</v>
      </c>
      <c r="G54" s="10">
        <v>1254463.6000000001</v>
      </c>
      <c r="H54" s="10">
        <v>1070128.8899999999</v>
      </c>
      <c r="I54" s="10">
        <v>1145159.55</v>
      </c>
      <c r="J54" s="10">
        <v>1043455.34</v>
      </c>
      <c r="K54" s="10">
        <v>851005.06</v>
      </c>
      <c r="L54" s="10">
        <v>992063.75</v>
      </c>
      <c r="M54" s="10">
        <v>1009496.95</v>
      </c>
      <c r="N54" s="10">
        <v>1344518.25</v>
      </c>
      <c r="O54" s="10">
        <v>2922326.3</v>
      </c>
      <c r="P54" s="10">
        <f>SUM(D54:O54)</f>
        <v>15822383.41</v>
      </c>
      <c r="Q54" s="20"/>
      <c r="R54" s="36"/>
      <c r="T54" s="14">
        <f t="shared" si="1"/>
        <v>9553978.1600000001</v>
      </c>
    </row>
    <row r="55" spans="1:20" x14ac:dyDescent="0.25">
      <c r="A55" s="49"/>
      <c r="B55" s="78"/>
      <c r="C55" s="2">
        <v>2018</v>
      </c>
      <c r="D55" s="10">
        <v>1252917.57</v>
      </c>
      <c r="E55" s="10">
        <v>1089683.6599999999</v>
      </c>
      <c r="F55" s="10">
        <v>1340671.17</v>
      </c>
      <c r="G55" s="10">
        <v>1345400.13</v>
      </c>
      <c r="H55" s="10">
        <v>784513.3</v>
      </c>
      <c r="I55" s="10">
        <v>968963.72</v>
      </c>
      <c r="J55" s="10">
        <v>899563.06</v>
      </c>
      <c r="K55" s="10">
        <v>942600</v>
      </c>
      <c r="L55" s="10">
        <v>809418.89</v>
      </c>
      <c r="M55" s="10">
        <v>727392.07</v>
      </c>
      <c r="N55" s="10">
        <v>1126771.33</v>
      </c>
      <c r="O55" s="10">
        <v>3289086.27</v>
      </c>
      <c r="P55" s="10">
        <f>SUM(D55:O55)</f>
        <v>14576981.17</v>
      </c>
      <c r="Q55" s="74">
        <f t="shared" si="2"/>
        <v>-7.8711418357672078E-2</v>
      </c>
      <c r="R55" s="36"/>
      <c r="T55" s="14">
        <f t="shared" si="1"/>
        <v>8624312.6099999994</v>
      </c>
    </row>
    <row r="56" spans="1:20" x14ac:dyDescent="0.25">
      <c r="A56" s="49"/>
      <c r="B56" s="78"/>
      <c r="C56" s="2">
        <v>2019</v>
      </c>
      <c r="D56" s="10">
        <v>900768.19</v>
      </c>
      <c r="E56" s="10">
        <v>1044880.71</v>
      </c>
      <c r="F56" s="10">
        <v>1255754.02</v>
      </c>
      <c r="G56" s="10">
        <v>1150402.93</v>
      </c>
      <c r="H56" s="10">
        <v>757592.85</v>
      </c>
      <c r="I56" s="10">
        <v>743521.22</v>
      </c>
      <c r="J56" s="10">
        <v>975139.27</v>
      </c>
      <c r="K56" s="10">
        <v>1109244.78</v>
      </c>
      <c r="L56" s="10"/>
      <c r="M56" s="10"/>
      <c r="N56" s="10"/>
      <c r="O56" s="10"/>
      <c r="P56" s="10">
        <f>SUM(D56:O56)</f>
        <v>7937303.9699999997</v>
      </c>
      <c r="Q56" s="74">
        <f>(P56-T55)/T55</f>
        <v>-7.9659524308453813E-2</v>
      </c>
      <c r="R56" s="36"/>
      <c r="T56" s="14">
        <f t="shared" si="1"/>
        <v>7937303.9699999997</v>
      </c>
    </row>
    <row r="57" spans="1:20" x14ac:dyDescent="0.25">
      <c r="A57" s="4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8"/>
      <c r="Q57" s="24"/>
      <c r="R57" s="39"/>
      <c r="T57" s="14">
        <f t="shared" si="1"/>
        <v>0</v>
      </c>
    </row>
    <row r="58" spans="1:20" x14ac:dyDescent="0.25">
      <c r="A58" s="49"/>
      <c r="B58" s="1" t="s">
        <v>0</v>
      </c>
      <c r="C58" s="1" t="s">
        <v>1</v>
      </c>
      <c r="D58" s="2" t="s">
        <v>2</v>
      </c>
      <c r="E58" s="2" t="s">
        <v>3</v>
      </c>
      <c r="F58" s="2" t="s">
        <v>4</v>
      </c>
      <c r="G58" s="2" t="s">
        <v>5</v>
      </c>
      <c r="H58" s="2" t="s">
        <v>6</v>
      </c>
      <c r="I58" s="2" t="s">
        <v>7</v>
      </c>
      <c r="J58" s="2" t="s">
        <v>8</v>
      </c>
      <c r="K58" s="2" t="s">
        <v>9</v>
      </c>
      <c r="L58" s="2" t="s">
        <v>10</v>
      </c>
      <c r="M58" s="2" t="s">
        <v>11</v>
      </c>
      <c r="N58" s="2" t="s">
        <v>12</v>
      </c>
      <c r="O58" s="2" t="s">
        <v>13</v>
      </c>
      <c r="P58" s="17" t="s">
        <v>15</v>
      </c>
      <c r="Q58" s="18" t="s">
        <v>17</v>
      </c>
      <c r="R58" s="40" t="s">
        <v>14</v>
      </c>
      <c r="T58" s="14">
        <f t="shared" si="1"/>
        <v>0</v>
      </c>
    </row>
    <row r="59" spans="1:20" x14ac:dyDescent="0.25">
      <c r="A59" s="49"/>
      <c r="B59" s="77" t="s">
        <v>24</v>
      </c>
      <c r="C59" s="2">
        <v>2017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>
        <f>SUM(D59:O59)</f>
        <v>0</v>
      </c>
      <c r="Q59" s="20"/>
      <c r="R59" s="36"/>
      <c r="T59" s="14">
        <f t="shared" si="1"/>
        <v>0</v>
      </c>
    </row>
    <row r="60" spans="1:20" x14ac:dyDescent="0.25">
      <c r="A60" s="49"/>
      <c r="B60" s="78"/>
      <c r="C60" s="2">
        <v>2018</v>
      </c>
      <c r="D60" s="11"/>
      <c r="E60" s="11">
        <v>3538</v>
      </c>
      <c r="F60" s="11">
        <v>28915</v>
      </c>
      <c r="G60" s="11">
        <v>28477</v>
      </c>
      <c r="H60" s="11">
        <v>31274</v>
      </c>
      <c r="I60" s="11">
        <v>31012</v>
      </c>
      <c r="J60" s="11">
        <v>21423</v>
      </c>
      <c r="K60" s="11">
        <v>20491</v>
      </c>
      <c r="L60" s="11">
        <v>21798</v>
      </c>
      <c r="M60" s="11">
        <v>55884</v>
      </c>
      <c r="N60" s="11">
        <v>40963</v>
      </c>
      <c r="O60" s="11">
        <v>32129</v>
      </c>
      <c r="P60" s="11">
        <f>SUM(D60:O60)</f>
        <v>315904</v>
      </c>
      <c r="Q60" s="20"/>
      <c r="R60" s="36">
        <f t="shared" ref="R60:R61" si="8">P64/P60</f>
        <v>31.218422337165723</v>
      </c>
      <c r="T60" s="14">
        <f t="shared" si="1"/>
        <v>165130</v>
      </c>
    </row>
    <row r="61" spans="1:20" x14ac:dyDescent="0.25">
      <c r="A61" s="49"/>
      <c r="B61" s="78"/>
      <c r="C61" s="2">
        <v>2019</v>
      </c>
      <c r="D61" s="11">
        <v>42344</v>
      </c>
      <c r="E61" s="11">
        <v>38865</v>
      </c>
      <c r="F61" s="11">
        <v>41010</v>
      </c>
      <c r="G61" s="11">
        <v>21647</v>
      </c>
      <c r="H61" s="11">
        <v>27981</v>
      </c>
      <c r="I61" s="11">
        <v>26045</v>
      </c>
      <c r="J61" s="11">
        <v>23277</v>
      </c>
      <c r="K61" s="11">
        <v>31239</v>
      </c>
      <c r="L61" s="11"/>
      <c r="M61" s="11"/>
      <c r="N61" s="11"/>
      <c r="O61" s="11"/>
      <c r="P61" s="11">
        <f>SUM(D61:O61)</f>
        <v>252408</v>
      </c>
      <c r="Q61" s="20">
        <f>(P61-T60)/T60</f>
        <v>0.52854114939744445</v>
      </c>
      <c r="R61" s="36">
        <f t="shared" si="8"/>
        <v>32.914230808849162</v>
      </c>
      <c r="T61" s="14">
        <f t="shared" si="1"/>
        <v>252408</v>
      </c>
    </row>
    <row r="62" spans="1:20" x14ac:dyDescent="0.25">
      <c r="A62" s="49"/>
      <c r="B62" s="78"/>
      <c r="C62" s="21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8"/>
      <c r="Q62" s="24"/>
      <c r="R62" s="39"/>
      <c r="T62" s="14">
        <f t="shared" si="1"/>
        <v>0</v>
      </c>
    </row>
    <row r="63" spans="1:20" x14ac:dyDescent="0.25">
      <c r="A63" s="49"/>
      <c r="B63" s="78"/>
      <c r="C63" s="2">
        <v>2017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>
        <f>SUM(D63:O63)</f>
        <v>0</v>
      </c>
      <c r="Q63" s="20"/>
      <c r="R63" s="36"/>
      <c r="T63" s="14">
        <f t="shared" si="1"/>
        <v>0</v>
      </c>
    </row>
    <row r="64" spans="1:20" x14ac:dyDescent="0.25">
      <c r="A64" s="49"/>
      <c r="B64" s="78"/>
      <c r="C64" s="2">
        <v>2018</v>
      </c>
      <c r="D64" s="10"/>
      <c r="E64" s="10">
        <v>127774</v>
      </c>
      <c r="F64" s="10">
        <v>824750.06</v>
      </c>
      <c r="G64" s="10">
        <v>852665.28</v>
      </c>
      <c r="H64" s="10">
        <v>919532.33</v>
      </c>
      <c r="I64" s="10">
        <v>898045.42</v>
      </c>
      <c r="J64" s="10">
        <v>657011.98</v>
      </c>
      <c r="K64" s="10">
        <v>660605.43999999994</v>
      </c>
      <c r="L64" s="10">
        <v>722485.38</v>
      </c>
      <c r="M64" s="10">
        <v>1611633.13</v>
      </c>
      <c r="N64" s="10">
        <v>1310438.17</v>
      </c>
      <c r="O64" s="10">
        <v>1277083.3</v>
      </c>
      <c r="P64" s="10">
        <f>SUM(D64:O64)</f>
        <v>9862024.4900000002</v>
      </c>
      <c r="Q64" s="20"/>
      <c r="R64" s="36"/>
      <c r="T64" s="14">
        <f t="shared" si="1"/>
        <v>4940384.51</v>
      </c>
    </row>
    <row r="65" spans="1:20" x14ac:dyDescent="0.25">
      <c r="A65" s="49"/>
      <c r="B65" s="78"/>
      <c r="C65" s="2">
        <v>2019</v>
      </c>
      <c r="D65" s="10">
        <v>1815500.67</v>
      </c>
      <c r="E65" s="10">
        <v>1212425.22</v>
      </c>
      <c r="F65" s="10">
        <v>1233815.8999999999</v>
      </c>
      <c r="G65" s="10">
        <v>687480.29</v>
      </c>
      <c r="H65" s="10">
        <v>860269.11</v>
      </c>
      <c r="I65" s="10">
        <v>834174.87</v>
      </c>
      <c r="J65" s="10">
        <v>660591.6</v>
      </c>
      <c r="K65" s="10">
        <v>1003557.51</v>
      </c>
      <c r="L65" s="10"/>
      <c r="M65" s="10"/>
      <c r="N65" s="10"/>
      <c r="O65" s="10"/>
      <c r="P65" s="10">
        <f>SUM(D65:O65)</f>
        <v>8307815.169999999</v>
      </c>
      <c r="Q65" s="20">
        <f>(P65-T64)/T64</f>
        <v>0.68161307144896688</v>
      </c>
      <c r="R65" s="36"/>
      <c r="T65" s="14">
        <f t="shared" si="1"/>
        <v>8307815.169999999</v>
      </c>
    </row>
    <row r="66" spans="1:20" x14ac:dyDescent="0.25">
      <c r="A66" s="4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8"/>
      <c r="Q66" s="24"/>
      <c r="R66" s="39"/>
      <c r="T66" s="14">
        <f t="shared" si="1"/>
        <v>0</v>
      </c>
    </row>
    <row r="67" spans="1:20" x14ac:dyDescent="0.25">
      <c r="A67" s="49"/>
      <c r="B67" s="1" t="s">
        <v>0</v>
      </c>
      <c r="C67" s="1" t="s">
        <v>1</v>
      </c>
      <c r="D67" s="2" t="s">
        <v>2</v>
      </c>
      <c r="E67" s="2" t="s">
        <v>3</v>
      </c>
      <c r="F67" s="2" t="s">
        <v>4</v>
      </c>
      <c r="G67" s="2" t="s">
        <v>5</v>
      </c>
      <c r="H67" s="2" t="s">
        <v>6</v>
      </c>
      <c r="I67" s="2" t="s">
        <v>7</v>
      </c>
      <c r="J67" s="2" t="s">
        <v>8</v>
      </c>
      <c r="K67" s="2" t="s">
        <v>9</v>
      </c>
      <c r="L67" s="2" t="s">
        <v>10</v>
      </c>
      <c r="M67" s="2" t="s">
        <v>11</v>
      </c>
      <c r="N67" s="2" t="s">
        <v>12</v>
      </c>
      <c r="O67" s="2" t="s">
        <v>13</v>
      </c>
      <c r="P67" s="17" t="s">
        <v>15</v>
      </c>
      <c r="Q67" s="18" t="s">
        <v>17</v>
      </c>
      <c r="R67" s="40" t="s">
        <v>14</v>
      </c>
      <c r="T67" s="14">
        <f t="shared" si="1"/>
        <v>0</v>
      </c>
    </row>
    <row r="68" spans="1:20" x14ac:dyDescent="0.25">
      <c r="A68" s="49"/>
      <c r="B68" s="77" t="s">
        <v>25</v>
      </c>
      <c r="C68" s="2">
        <v>2017</v>
      </c>
      <c r="D68" s="11"/>
      <c r="E68" s="11"/>
      <c r="F68" s="11"/>
      <c r="G68" s="11"/>
      <c r="H68" s="11">
        <v>10007</v>
      </c>
      <c r="I68" s="11">
        <v>6495</v>
      </c>
      <c r="J68" s="11">
        <v>8528</v>
      </c>
      <c r="K68" s="11">
        <v>20834</v>
      </c>
      <c r="L68" s="11">
        <v>14500</v>
      </c>
      <c r="M68" s="11">
        <v>13135</v>
      </c>
      <c r="N68" s="11">
        <v>11729</v>
      </c>
      <c r="O68" s="11">
        <v>12678</v>
      </c>
      <c r="P68" s="11">
        <f>SUM(D68:O68)</f>
        <v>97906</v>
      </c>
      <c r="Q68" s="20"/>
      <c r="R68" s="36">
        <f>P72/P68</f>
        <v>26.691560884930439</v>
      </c>
      <c r="T68" s="14">
        <f t="shared" si="1"/>
        <v>45864</v>
      </c>
    </row>
    <row r="69" spans="1:20" x14ac:dyDescent="0.25">
      <c r="A69" s="49"/>
      <c r="B69" s="78"/>
      <c r="C69" s="2">
        <v>2018</v>
      </c>
      <c r="D69" s="11">
        <v>15950</v>
      </c>
      <c r="E69" s="11">
        <v>8589</v>
      </c>
      <c r="F69" s="11">
        <v>9515</v>
      </c>
      <c r="G69" s="11">
        <v>10837</v>
      </c>
      <c r="H69" s="11">
        <v>9058</v>
      </c>
      <c r="I69" s="11">
        <v>6233</v>
      </c>
      <c r="J69" s="11">
        <v>9360</v>
      </c>
      <c r="K69" s="11">
        <v>17622</v>
      </c>
      <c r="L69" s="11">
        <v>8685</v>
      </c>
      <c r="M69" s="11">
        <v>9142</v>
      </c>
      <c r="N69" s="11">
        <v>10531</v>
      </c>
      <c r="O69" s="11">
        <v>13582</v>
      </c>
      <c r="P69" s="11">
        <f>SUM(D69:O69)</f>
        <v>129104</v>
      </c>
      <c r="Q69" s="20">
        <f t="shared" si="2"/>
        <v>0.3186525851326783</v>
      </c>
      <c r="R69" s="36">
        <f t="shared" ref="R69:R70" si="9">P73/P69</f>
        <v>30.638073336225066</v>
      </c>
      <c r="T69" s="14">
        <f t="shared" si="1"/>
        <v>87164</v>
      </c>
    </row>
    <row r="70" spans="1:20" x14ac:dyDescent="0.25">
      <c r="A70" s="49"/>
      <c r="B70" s="78"/>
      <c r="C70" s="2">
        <v>2019</v>
      </c>
      <c r="D70" s="11">
        <v>12644</v>
      </c>
      <c r="E70" s="11">
        <v>5846</v>
      </c>
      <c r="F70" s="11">
        <v>8980</v>
      </c>
      <c r="G70" s="11">
        <v>8292</v>
      </c>
      <c r="H70" s="11">
        <v>7870</v>
      </c>
      <c r="I70" s="11">
        <v>6806</v>
      </c>
      <c r="J70" s="11">
        <v>10692</v>
      </c>
      <c r="K70" s="11">
        <v>12040</v>
      </c>
      <c r="L70" s="11"/>
      <c r="M70" s="11"/>
      <c r="N70" s="11"/>
      <c r="O70" s="11"/>
      <c r="P70" s="11">
        <f>SUM(D70:O70)</f>
        <v>73170</v>
      </c>
      <c r="Q70" s="74">
        <f>(P70-T69)/T69</f>
        <v>-0.16054793263273828</v>
      </c>
      <c r="R70" s="36">
        <f t="shared" si="9"/>
        <v>31.529957769577692</v>
      </c>
      <c r="T70" s="14">
        <f t="shared" si="1"/>
        <v>73170</v>
      </c>
    </row>
    <row r="71" spans="1:20" x14ac:dyDescent="0.25">
      <c r="A71" s="49"/>
      <c r="B71" s="78"/>
      <c r="C71" s="21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8"/>
      <c r="Q71" s="24"/>
      <c r="R71" s="39"/>
      <c r="T71" s="14">
        <f t="shared" ref="T71:T136" si="10">SUM(D71:K71)</f>
        <v>0</v>
      </c>
    </row>
    <row r="72" spans="1:20" x14ac:dyDescent="0.25">
      <c r="A72" s="49"/>
      <c r="B72" s="78"/>
      <c r="C72" s="2">
        <v>2017</v>
      </c>
      <c r="D72" s="10"/>
      <c r="E72" s="10"/>
      <c r="F72" s="10"/>
      <c r="G72" s="10"/>
      <c r="H72" s="10">
        <v>268207.78999999998</v>
      </c>
      <c r="I72" s="10">
        <v>167394.39000000001</v>
      </c>
      <c r="J72" s="10">
        <v>228292.82</v>
      </c>
      <c r="K72" s="10">
        <v>405251.63</v>
      </c>
      <c r="L72" s="10">
        <v>299370.86</v>
      </c>
      <c r="M72" s="10">
        <v>306404.61</v>
      </c>
      <c r="N72" s="10">
        <v>443124.82</v>
      </c>
      <c r="O72" s="10">
        <v>495217.04</v>
      </c>
      <c r="P72" s="10">
        <f>SUM(D72:O72)</f>
        <v>2613263.9599999995</v>
      </c>
      <c r="Q72" s="20"/>
      <c r="R72" s="36"/>
      <c r="T72" s="14">
        <f t="shared" si="10"/>
        <v>1069146.6299999999</v>
      </c>
    </row>
    <row r="73" spans="1:20" x14ac:dyDescent="0.25">
      <c r="A73" s="49"/>
      <c r="B73" s="78"/>
      <c r="C73" s="2">
        <v>2018</v>
      </c>
      <c r="D73" s="10">
        <v>660391.06000000006</v>
      </c>
      <c r="E73" s="10">
        <v>271568.76</v>
      </c>
      <c r="F73" s="10">
        <v>272691.5</v>
      </c>
      <c r="G73" s="10">
        <v>313622.63</v>
      </c>
      <c r="H73" s="10">
        <v>244053.93</v>
      </c>
      <c r="I73" s="10">
        <v>185042.57</v>
      </c>
      <c r="J73" s="10">
        <v>253412.38</v>
      </c>
      <c r="K73" s="10">
        <v>441064.35</v>
      </c>
      <c r="L73" s="10">
        <v>226312.29</v>
      </c>
      <c r="M73" s="10">
        <v>246859.51</v>
      </c>
      <c r="N73" s="10">
        <v>342164.24</v>
      </c>
      <c r="O73" s="10">
        <v>498314.6</v>
      </c>
      <c r="P73" s="10">
        <f>SUM(D73:O73)</f>
        <v>3955497.8200000008</v>
      </c>
      <c r="Q73" s="20">
        <f t="shared" ref="Q73:Q134" si="11">(P73-P72)/P72</f>
        <v>0.51362353001646321</v>
      </c>
      <c r="R73" s="36"/>
      <c r="T73" s="14">
        <f t="shared" si="10"/>
        <v>2641847.1800000002</v>
      </c>
    </row>
    <row r="74" spans="1:20" x14ac:dyDescent="0.25">
      <c r="A74" s="49"/>
      <c r="B74" s="78"/>
      <c r="C74" s="2">
        <v>2019</v>
      </c>
      <c r="D74" s="10">
        <v>571858.06999999995</v>
      </c>
      <c r="E74" s="10">
        <v>174497.41</v>
      </c>
      <c r="F74" s="10">
        <v>279791.49</v>
      </c>
      <c r="G74" s="10">
        <v>270715.81</v>
      </c>
      <c r="H74" s="10">
        <v>233637.43</v>
      </c>
      <c r="I74" s="10">
        <v>204277.66</v>
      </c>
      <c r="J74" s="10">
        <v>278005.83</v>
      </c>
      <c r="K74" s="10">
        <v>294263.31</v>
      </c>
      <c r="L74" s="10"/>
      <c r="M74" s="10"/>
      <c r="N74" s="10"/>
      <c r="O74" s="10"/>
      <c r="P74" s="10">
        <f>SUM(D74:O74)</f>
        <v>2307047.0099999998</v>
      </c>
      <c r="Q74" s="74">
        <f>(P74-T73)/T73</f>
        <v>-0.12672957487268449</v>
      </c>
      <c r="R74" s="36"/>
      <c r="T74" s="14">
        <f t="shared" si="10"/>
        <v>2307047.0099999998</v>
      </c>
    </row>
    <row r="75" spans="1:20" x14ac:dyDescent="0.25">
      <c r="A75" s="49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8"/>
      <c r="Q75" s="24"/>
      <c r="R75" s="39"/>
      <c r="T75" s="14">
        <f t="shared" si="10"/>
        <v>0</v>
      </c>
    </row>
    <row r="76" spans="1:20" x14ac:dyDescent="0.25">
      <c r="A76" s="49"/>
      <c r="B76" s="1" t="s">
        <v>0</v>
      </c>
      <c r="C76" s="1" t="s">
        <v>1</v>
      </c>
      <c r="D76" s="2" t="s">
        <v>2</v>
      </c>
      <c r="E76" s="2" t="s">
        <v>3</v>
      </c>
      <c r="F76" s="2" t="s">
        <v>4</v>
      </c>
      <c r="G76" s="2" t="s">
        <v>5</v>
      </c>
      <c r="H76" s="2" t="s">
        <v>6</v>
      </c>
      <c r="I76" s="2" t="s">
        <v>7</v>
      </c>
      <c r="J76" s="2" t="s">
        <v>8</v>
      </c>
      <c r="K76" s="2" t="s">
        <v>9</v>
      </c>
      <c r="L76" s="2" t="s">
        <v>10</v>
      </c>
      <c r="M76" s="2" t="s">
        <v>11</v>
      </c>
      <c r="N76" s="2" t="s">
        <v>12</v>
      </c>
      <c r="O76" s="2" t="s">
        <v>13</v>
      </c>
      <c r="P76" s="17" t="s">
        <v>15</v>
      </c>
      <c r="Q76" s="18" t="s">
        <v>17</v>
      </c>
      <c r="R76" s="40" t="s">
        <v>14</v>
      </c>
      <c r="T76" s="14">
        <f t="shared" si="10"/>
        <v>0</v>
      </c>
    </row>
    <row r="77" spans="1:20" x14ac:dyDescent="0.25">
      <c r="A77" s="49"/>
      <c r="B77" s="77" t="s">
        <v>26</v>
      </c>
      <c r="C77" s="8">
        <v>2017</v>
      </c>
      <c r="D77" s="13">
        <v>7784</v>
      </c>
      <c r="E77" s="13">
        <v>6609</v>
      </c>
      <c r="F77" s="13">
        <v>6885</v>
      </c>
      <c r="G77" s="13">
        <v>5570</v>
      </c>
      <c r="H77" s="13">
        <v>6547</v>
      </c>
      <c r="I77" s="13">
        <v>6786</v>
      </c>
      <c r="J77" s="13">
        <v>4436</v>
      </c>
      <c r="K77" s="13">
        <v>3358</v>
      </c>
      <c r="L77" s="13">
        <v>5053</v>
      </c>
      <c r="M77" s="13">
        <v>7205</v>
      </c>
      <c r="N77" s="13">
        <v>5294</v>
      </c>
      <c r="O77" s="13">
        <v>7507</v>
      </c>
      <c r="P77" s="13">
        <f>SUM(D77:O77)</f>
        <v>73034</v>
      </c>
      <c r="Q77" s="20"/>
      <c r="R77" s="36">
        <f>P81/P77</f>
        <v>36.968947887285367</v>
      </c>
      <c r="T77" s="14">
        <f t="shared" si="10"/>
        <v>47975</v>
      </c>
    </row>
    <row r="78" spans="1:20" x14ac:dyDescent="0.25">
      <c r="A78" s="49"/>
      <c r="B78" s="78"/>
      <c r="C78" s="8">
        <v>2018</v>
      </c>
      <c r="D78" s="13">
        <v>8612</v>
      </c>
      <c r="E78" s="13">
        <v>6339</v>
      </c>
      <c r="F78" s="13">
        <v>6008</v>
      </c>
      <c r="G78" s="13">
        <v>6118</v>
      </c>
      <c r="H78" s="13">
        <v>5810</v>
      </c>
      <c r="I78" s="13">
        <v>6091</v>
      </c>
      <c r="J78" s="13">
        <v>4563</v>
      </c>
      <c r="K78" s="13">
        <v>3765</v>
      </c>
      <c r="L78" s="13">
        <v>4679</v>
      </c>
      <c r="M78" s="13">
        <v>6188</v>
      </c>
      <c r="N78" s="13">
        <v>6030</v>
      </c>
      <c r="O78" s="13">
        <v>8354</v>
      </c>
      <c r="P78" s="13">
        <f>SUM(D78:O78)</f>
        <v>72557</v>
      </c>
      <c r="Q78" s="74">
        <f t="shared" si="11"/>
        <v>-6.5312046444121917E-3</v>
      </c>
      <c r="R78" s="36">
        <f t="shared" ref="R78:R79" si="12">P82/P78</f>
        <v>39.676029742133771</v>
      </c>
      <c r="T78" s="14">
        <f t="shared" si="10"/>
        <v>47306</v>
      </c>
    </row>
    <row r="79" spans="1:20" x14ac:dyDescent="0.25">
      <c r="A79" s="49"/>
      <c r="B79" s="78"/>
      <c r="C79" s="8">
        <v>2019</v>
      </c>
      <c r="D79" s="13">
        <v>8656</v>
      </c>
      <c r="E79" s="13">
        <v>6519</v>
      </c>
      <c r="F79" s="13">
        <v>6708</v>
      </c>
      <c r="G79" s="13">
        <v>6086</v>
      </c>
      <c r="H79" s="13">
        <v>5975</v>
      </c>
      <c r="I79" s="13">
        <v>6713</v>
      </c>
      <c r="J79" s="13">
        <v>2659</v>
      </c>
      <c r="K79" s="13">
        <v>1882</v>
      </c>
      <c r="L79" s="13"/>
      <c r="M79" s="13"/>
      <c r="N79" s="13"/>
      <c r="O79" s="13"/>
      <c r="P79" s="13">
        <f>SUM(D79:O79)</f>
        <v>45198</v>
      </c>
      <c r="Q79" s="74">
        <f>(P79-T78)/T78</f>
        <v>-4.456094364351245E-2</v>
      </c>
      <c r="R79" s="36">
        <f t="shared" si="12"/>
        <v>43.318840435417492</v>
      </c>
      <c r="T79" s="14">
        <f t="shared" si="10"/>
        <v>45198</v>
      </c>
    </row>
    <row r="80" spans="1:20" x14ac:dyDescent="0.25">
      <c r="A80" s="49"/>
      <c r="B80" s="78"/>
      <c r="C80" s="22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41"/>
      <c r="Q80" s="24"/>
      <c r="R80" s="39"/>
      <c r="T80" s="14">
        <f t="shared" si="10"/>
        <v>0</v>
      </c>
    </row>
    <row r="81" spans="1:20" x14ac:dyDescent="0.25">
      <c r="A81" s="49"/>
      <c r="B81" s="78"/>
      <c r="C81" s="8">
        <v>2017</v>
      </c>
      <c r="D81" s="12">
        <v>333224.06</v>
      </c>
      <c r="E81" s="12">
        <v>217619.08</v>
      </c>
      <c r="F81" s="12">
        <v>231639.63</v>
      </c>
      <c r="G81" s="12">
        <v>197547.78</v>
      </c>
      <c r="H81" s="12">
        <v>227393.47</v>
      </c>
      <c r="I81" s="12">
        <v>245548.85</v>
      </c>
      <c r="J81" s="12">
        <v>159912.29999999999</v>
      </c>
      <c r="K81" s="12">
        <v>120613.46</v>
      </c>
      <c r="L81" s="12">
        <v>169942.94</v>
      </c>
      <c r="M81" s="12">
        <v>264679.40999999997</v>
      </c>
      <c r="N81" s="12">
        <v>204135.34</v>
      </c>
      <c r="O81" s="12">
        <v>327733.82</v>
      </c>
      <c r="P81" s="12">
        <f>SUM(D81:O81)</f>
        <v>2699990.1399999997</v>
      </c>
      <c r="Q81" s="20"/>
      <c r="R81" s="36"/>
      <c r="T81" s="14">
        <f t="shared" si="10"/>
        <v>1733498.6300000001</v>
      </c>
    </row>
    <row r="82" spans="1:20" x14ac:dyDescent="0.25">
      <c r="A82" s="49"/>
      <c r="B82" s="78"/>
      <c r="C82" s="8">
        <v>2018</v>
      </c>
      <c r="D82" s="12">
        <v>383336.45</v>
      </c>
      <c r="E82" s="12">
        <v>227597.78</v>
      </c>
      <c r="F82" s="12">
        <v>224454.09</v>
      </c>
      <c r="G82" s="12">
        <v>244186.02</v>
      </c>
      <c r="H82" s="12">
        <v>218211.87</v>
      </c>
      <c r="I82" s="12">
        <v>229569.32</v>
      </c>
      <c r="J82" s="12">
        <v>168566.98</v>
      </c>
      <c r="K82" s="12">
        <v>132576.07</v>
      </c>
      <c r="L82" s="12">
        <v>157988.15</v>
      </c>
      <c r="M82" s="12">
        <v>230709.51</v>
      </c>
      <c r="N82" s="12">
        <v>248058.07</v>
      </c>
      <c r="O82" s="12">
        <v>413519.38</v>
      </c>
      <c r="P82" s="12">
        <f>SUM(D82:O82)</f>
        <v>2878773.69</v>
      </c>
      <c r="Q82" s="20">
        <f t="shared" si="11"/>
        <v>6.6216371442008412E-2</v>
      </c>
      <c r="R82" s="36"/>
      <c r="T82" s="14">
        <f t="shared" si="10"/>
        <v>1828498.58</v>
      </c>
    </row>
    <row r="83" spans="1:20" x14ac:dyDescent="0.25">
      <c r="A83" s="49"/>
      <c r="B83" s="78"/>
      <c r="C83" s="8">
        <v>2019</v>
      </c>
      <c r="D83" s="12">
        <v>475938.9</v>
      </c>
      <c r="E83" s="12">
        <v>263548.73</v>
      </c>
      <c r="F83" s="12">
        <v>256900.53</v>
      </c>
      <c r="G83" s="12">
        <v>249247.93</v>
      </c>
      <c r="H83" s="12">
        <v>252284.79</v>
      </c>
      <c r="I83" s="12">
        <v>281149.15999999997</v>
      </c>
      <c r="J83" s="12">
        <v>102044.4</v>
      </c>
      <c r="K83" s="12">
        <v>76810.509999999995</v>
      </c>
      <c r="L83" s="12"/>
      <c r="M83" s="12"/>
      <c r="N83" s="12"/>
      <c r="O83" s="12"/>
      <c r="P83" s="12">
        <f>SUM(D83:O83)</f>
        <v>1957924.95</v>
      </c>
      <c r="Q83" s="20">
        <f>(P83-T82)/T82</f>
        <v>7.0782866016773097E-2</v>
      </c>
      <c r="R83" s="36"/>
      <c r="T83" s="14">
        <f t="shared" si="10"/>
        <v>1957924.95</v>
      </c>
    </row>
    <row r="84" spans="1:20" x14ac:dyDescent="0.25">
      <c r="A84" s="49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8"/>
      <c r="Q84" s="24"/>
      <c r="R84" s="39"/>
      <c r="T84" s="14">
        <f t="shared" si="10"/>
        <v>0</v>
      </c>
    </row>
    <row r="85" spans="1:20" x14ac:dyDescent="0.25">
      <c r="A85" s="49"/>
      <c r="B85" s="1" t="s">
        <v>0</v>
      </c>
      <c r="C85" s="1" t="s">
        <v>1</v>
      </c>
      <c r="D85" s="2" t="s">
        <v>2</v>
      </c>
      <c r="E85" s="2" t="s">
        <v>3</v>
      </c>
      <c r="F85" s="2" t="s">
        <v>4</v>
      </c>
      <c r="G85" s="2" t="s">
        <v>5</v>
      </c>
      <c r="H85" s="2" t="s">
        <v>6</v>
      </c>
      <c r="I85" s="2" t="s">
        <v>7</v>
      </c>
      <c r="J85" s="2" t="s">
        <v>8</v>
      </c>
      <c r="K85" s="2" t="s">
        <v>9</v>
      </c>
      <c r="L85" s="2" t="s">
        <v>10</v>
      </c>
      <c r="M85" s="2" t="s">
        <v>11</v>
      </c>
      <c r="N85" s="2" t="s">
        <v>12</v>
      </c>
      <c r="O85" s="2" t="s">
        <v>13</v>
      </c>
      <c r="P85" s="17" t="s">
        <v>15</v>
      </c>
      <c r="Q85" s="18" t="s">
        <v>17</v>
      </c>
      <c r="R85" s="40" t="s">
        <v>14</v>
      </c>
      <c r="T85" s="14">
        <f t="shared" si="10"/>
        <v>0</v>
      </c>
    </row>
    <row r="86" spans="1:20" x14ac:dyDescent="0.25">
      <c r="A86" s="49"/>
      <c r="B86" s="77" t="s">
        <v>27</v>
      </c>
      <c r="C86" s="2">
        <v>2017</v>
      </c>
      <c r="D86" s="11">
        <v>1106</v>
      </c>
      <c r="E86" s="11">
        <v>2436</v>
      </c>
      <c r="F86" s="11">
        <v>1744</v>
      </c>
      <c r="G86" s="11">
        <v>1438</v>
      </c>
      <c r="H86" s="11">
        <v>1291</v>
      </c>
      <c r="I86" s="11">
        <v>2129</v>
      </c>
      <c r="J86" s="11">
        <v>1338</v>
      </c>
      <c r="K86" s="11">
        <v>1668</v>
      </c>
      <c r="L86" s="11">
        <v>1354</v>
      </c>
      <c r="M86" s="11">
        <v>939</v>
      </c>
      <c r="N86" s="11">
        <v>1887</v>
      </c>
      <c r="O86" s="11">
        <v>2087</v>
      </c>
      <c r="P86" s="11">
        <f>SUM(D86:O86)</f>
        <v>19417</v>
      </c>
      <c r="Q86" s="20"/>
      <c r="R86" s="36">
        <f>P90/P86</f>
        <v>45.415836122985013</v>
      </c>
      <c r="T86" s="14">
        <f t="shared" si="10"/>
        <v>13150</v>
      </c>
    </row>
    <row r="87" spans="1:20" x14ac:dyDescent="0.25">
      <c r="A87" s="49"/>
      <c r="B87" s="78"/>
      <c r="C87" s="2">
        <v>2018</v>
      </c>
      <c r="D87" s="11">
        <v>1263</v>
      </c>
      <c r="E87" s="11">
        <v>2144</v>
      </c>
      <c r="F87" s="11">
        <v>1595</v>
      </c>
      <c r="G87" s="11">
        <v>1836</v>
      </c>
      <c r="H87" s="11">
        <v>1115</v>
      </c>
      <c r="I87" s="11">
        <v>1322</v>
      </c>
      <c r="J87" s="11">
        <v>1286</v>
      </c>
      <c r="K87" s="11">
        <v>1272</v>
      </c>
      <c r="L87" s="11">
        <v>1101</v>
      </c>
      <c r="M87" s="11">
        <v>977</v>
      </c>
      <c r="N87" s="11">
        <v>1493</v>
      </c>
      <c r="O87" s="11">
        <v>1946</v>
      </c>
      <c r="P87" s="11">
        <f>SUM(D87:O87)</f>
        <v>17350</v>
      </c>
      <c r="Q87" s="74">
        <f t="shared" si="11"/>
        <v>-0.10645310810114848</v>
      </c>
      <c r="R87" s="36">
        <f t="shared" ref="R87:R88" si="13">P91/P87</f>
        <v>48.005129682997115</v>
      </c>
      <c r="T87" s="14">
        <f t="shared" si="10"/>
        <v>11833</v>
      </c>
    </row>
    <row r="88" spans="1:20" x14ac:dyDescent="0.25">
      <c r="A88" s="49"/>
      <c r="B88" s="78"/>
      <c r="C88" s="2">
        <v>2019</v>
      </c>
      <c r="D88" s="11">
        <v>1672</v>
      </c>
      <c r="E88" s="11">
        <v>1727</v>
      </c>
      <c r="F88" s="11">
        <v>1535</v>
      </c>
      <c r="G88" s="11">
        <v>1461</v>
      </c>
      <c r="H88" s="11">
        <v>1180</v>
      </c>
      <c r="I88" s="11">
        <v>1219</v>
      </c>
      <c r="J88" s="11">
        <v>1066</v>
      </c>
      <c r="K88" s="11">
        <v>1329</v>
      </c>
      <c r="L88" s="11"/>
      <c r="M88" s="11"/>
      <c r="N88" s="11"/>
      <c r="O88" s="11"/>
      <c r="P88" s="11">
        <f>SUM(D88:O88)</f>
        <v>11189</v>
      </c>
      <c r="Q88" s="74">
        <f>(P88-T87)/T87</f>
        <v>-5.4424068283613625E-2</v>
      </c>
      <c r="R88" s="36">
        <f t="shared" si="13"/>
        <v>46.64755474126374</v>
      </c>
      <c r="T88" s="14">
        <f t="shared" si="10"/>
        <v>11189</v>
      </c>
    </row>
    <row r="89" spans="1:20" x14ac:dyDescent="0.25">
      <c r="A89" s="49"/>
      <c r="B89" s="78"/>
      <c r="C89" s="21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8"/>
      <c r="Q89" s="24"/>
      <c r="R89" s="39"/>
      <c r="T89" s="14">
        <f t="shared" si="10"/>
        <v>0</v>
      </c>
    </row>
    <row r="90" spans="1:20" x14ac:dyDescent="0.25">
      <c r="A90" s="49"/>
      <c r="B90" s="78"/>
      <c r="C90" s="2">
        <v>2017</v>
      </c>
      <c r="D90" s="10">
        <v>71292.25</v>
      </c>
      <c r="E90" s="10">
        <v>95440.89</v>
      </c>
      <c r="F90" s="10">
        <v>69056.5</v>
      </c>
      <c r="G90" s="10">
        <v>51174.47</v>
      </c>
      <c r="H90" s="10">
        <v>63684.36</v>
      </c>
      <c r="I90" s="10">
        <v>72637.600000000006</v>
      </c>
      <c r="J90" s="10">
        <v>52465.66</v>
      </c>
      <c r="K90" s="10">
        <v>57258.12</v>
      </c>
      <c r="L90" s="10">
        <v>69909.23</v>
      </c>
      <c r="M90" s="10">
        <v>60472.25</v>
      </c>
      <c r="N90" s="10">
        <v>90336.44</v>
      </c>
      <c r="O90" s="10">
        <v>128111.52</v>
      </c>
      <c r="P90" s="10">
        <f>SUM(D90:O90)</f>
        <v>881839.29</v>
      </c>
      <c r="Q90" s="20"/>
      <c r="R90" s="36"/>
      <c r="T90" s="14">
        <f t="shared" si="10"/>
        <v>533009.85</v>
      </c>
    </row>
    <row r="91" spans="1:20" x14ac:dyDescent="0.25">
      <c r="A91" s="49"/>
      <c r="B91" s="78"/>
      <c r="C91" s="2">
        <v>2018</v>
      </c>
      <c r="D91" s="10">
        <v>73918.64</v>
      </c>
      <c r="E91" s="10">
        <v>79582.05</v>
      </c>
      <c r="F91" s="10">
        <v>65017.01</v>
      </c>
      <c r="G91" s="10">
        <v>71419.94</v>
      </c>
      <c r="H91" s="10">
        <v>55506.98</v>
      </c>
      <c r="I91" s="10">
        <v>47558.19</v>
      </c>
      <c r="J91" s="10">
        <v>52384.86</v>
      </c>
      <c r="K91" s="10">
        <v>56238.25</v>
      </c>
      <c r="L91" s="10">
        <v>61058.2</v>
      </c>
      <c r="M91" s="10">
        <v>67219.25</v>
      </c>
      <c r="N91" s="10">
        <v>82213.5</v>
      </c>
      <c r="O91" s="10">
        <v>120772.13</v>
      </c>
      <c r="P91" s="10">
        <f>SUM(D91:O91)</f>
        <v>832889</v>
      </c>
      <c r="Q91" s="74">
        <f t="shared" si="11"/>
        <v>-5.5509309411695677E-2</v>
      </c>
      <c r="R91" s="36"/>
      <c r="T91" s="14">
        <f t="shared" si="10"/>
        <v>501625.92</v>
      </c>
    </row>
    <row r="92" spans="1:20" ht="15.75" thickBot="1" x14ac:dyDescent="0.3">
      <c r="A92" s="50"/>
      <c r="B92" s="79"/>
      <c r="C92" s="43">
        <v>2019</v>
      </c>
      <c r="D92" s="44">
        <v>87249.17</v>
      </c>
      <c r="E92" s="44">
        <v>76217.509999999995</v>
      </c>
      <c r="F92" s="44">
        <v>74126.5</v>
      </c>
      <c r="G92" s="44">
        <v>59977.73</v>
      </c>
      <c r="H92" s="44">
        <v>69900.67</v>
      </c>
      <c r="I92" s="44">
        <v>50993.75</v>
      </c>
      <c r="J92" s="44">
        <v>48226.45</v>
      </c>
      <c r="K92" s="44">
        <v>55247.71</v>
      </c>
      <c r="L92" s="44"/>
      <c r="M92" s="44"/>
      <c r="N92" s="44"/>
      <c r="O92" s="44"/>
      <c r="P92" s="44">
        <f>SUM(D92:O92)</f>
        <v>521939.49</v>
      </c>
      <c r="Q92" s="76">
        <f>(P92-T91)/T91</f>
        <v>4.049545525877133E-2</v>
      </c>
      <c r="R92" s="46"/>
      <c r="T92" s="14">
        <f t="shared" si="10"/>
        <v>521939.49</v>
      </c>
    </row>
    <row r="93" spans="1:20" x14ac:dyDescent="0.25">
      <c r="B93" s="27"/>
      <c r="C93" s="2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4"/>
      <c r="R93" s="25"/>
      <c r="T93" s="14"/>
    </row>
    <row r="94" spans="1:20" x14ac:dyDescent="0.25">
      <c r="B94" s="27"/>
      <c r="C94" s="2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4"/>
      <c r="R94" s="25"/>
      <c r="T94" s="14"/>
    </row>
    <row r="95" spans="1:20" ht="15.75" thickBot="1" x14ac:dyDescent="0.3">
      <c r="T95" s="14">
        <f t="shared" si="10"/>
        <v>0</v>
      </c>
    </row>
    <row r="96" spans="1:20" s="9" customFormat="1" x14ac:dyDescent="0.25">
      <c r="A96" s="51"/>
      <c r="B96" s="48" t="s">
        <v>0</v>
      </c>
      <c r="C96" s="48" t="s">
        <v>1</v>
      </c>
      <c r="D96" s="31" t="s">
        <v>2</v>
      </c>
      <c r="E96" s="31" t="s">
        <v>3</v>
      </c>
      <c r="F96" s="31" t="s">
        <v>4</v>
      </c>
      <c r="G96" s="31" t="s">
        <v>5</v>
      </c>
      <c r="H96" s="31" t="s">
        <v>6</v>
      </c>
      <c r="I96" s="31" t="s">
        <v>7</v>
      </c>
      <c r="J96" s="31" t="s">
        <v>8</v>
      </c>
      <c r="K96" s="31" t="s">
        <v>9</v>
      </c>
      <c r="L96" s="31" t="s">
        <v>10</v>
      </c>
      <c r="M96" s="31" t="s">
        <v>11</v>
      </c>
      <c r="N96" s="31" t="s">
        <v>12</v>
      </c>
      <c r="O96" s="31" t="s">
        <v>13</v>
      </c>
      <c r="P96" s="32" t="s">
        <v>15</v>
      </c>
      <c r="Q96" s="33" t="s">
        <v>17</v>
      </c>
      <c r="R96" s="34" t="s">
        <v>14</v>
      </c>
      <c r="T96" s="29">
        <f t="shared" si="10"/>
        <v>0</v>
      </c>
    </row>
    <row r="97" spans="1:20" x14ac:dyDescent="0.25">
      <c r="A97" s="52"/>
      <c r="B97" s="77" t="s">
        <v>28</v>
      </c>
      <c r="C97" s="2">
        <v>2017</v>
      </c>
      <c r="D97" s="11">
        <v>33143</v>
      </c>
      <c r="E97" s="11">
        <v>46114</v>
      </c>
      <c r="F97" s="11">
        <v>27109</v>
      </c>
      <c r="G97" s="11">
        <v>30559</v>
      </c>
      <c r="H97" s="11">
        <v>21591</v>
      </c>
      <c r="I97" s="11">
        <v>22937</v>
      </c>
      <c r="J97" s="11">
        <v>16456</v>
      </c>
      <c r="K97" s="11">
        <v>26163</v>
      </c>
      <c r="L97" s="11">
        <v>13317</v>
      </c>
      <c r="M97" s="11">
        <v>22756</v>
      </c>
      <c r="N97" s="11">
        <v>16448</v>
      </c>
      <c r="O97" s="11">
        <v>22000</v>
      </c>
      <c r="P97" s="11">
        <f>SUM(D97:O97)</f>
        <v>298593</v>
      </c>
      <c r="Q97" s="20"/>
      <c r="R97" s="36">
        <f>P101/P97</f>
        <v>66.324492871567656</v>
      </c>
      <c r="T97" s="14">
        <f t="shared" si="10"/>
        <v>224072</v>
      </c>
    </row>
    <row r="98" spans="1:20" x14ac:dyDescent="0.25">
      <c r="A98" s="52"/>
      <c r="B98" s="78"/>
      <c r="C98" s="2">
        <v>2018</v>
      </c>
      <c r="D98" s="11">
        <v>35605</v>
      </c>
      <c r="E98" s="11">
        <v>20579</v>
      </c>
      <c r="F98" s="11">
        <v>21444</v>
      </c>
      <c r="G98" s="11">
        <v>25554</v>
      </c>
      <c r="H98" s="11">
        <v>18267</v>
      </c>
      <c r="I98" s="11">
        <v>14364</v>
      </c>
      <c r="J98" s="11">
        <v>17576</v>
      </c>
      <c r="K98" s="11">
        <v>24842</v>
      </c>
      <c r="L98" s="11">
        <v>16347</v>
      </c>
      <c r="M98" s="11">
        <v>17075</v>
      </c>
      <c r="N98" s="11">
        <v>16671</v>
      </c>
      <c r="O98" s="11">
        <v>16128</v>
      </c>
      <c r="P98" s="11">
        <f>SUM(D98:O98)</f>
        <v>244452</v>
      </c>
      <c r="Q98" s="74">
        <f t="shared" si="11"/>
        <v>-0.18132039264148858</v>
      </c>
      <c r="R98" s="36">
        <f t="shared" ref="R98:R99" si="14">P102/P98</f>
        <v>77.215964811087645</v>
      </c>
      <c r="T98" s="14">
        <f t="shared" si="10"/>
        <v>178231</v>
      </c>
    </row>
    <row r="99" spans="1:20" x14ac:dyDescent="0.25">
      <c r="A99" s="52"/>
      <c r="B99" s="78"/>
      <c r="C99" s="2">
        <v>2019</v>
      </c>
      <c r="D99" s="11">
        <v>35828</v>
      </c>
      <c r="E99" s="11">
        <v>18647</v>
      </c>
      <c r="F99" s="11">
        <v>21654</v>
      </c>
      <c r="G99" s="11">
        <v>24282</v>
      </c>
      <c r="H99" s="11">
        <v>14541</v>
      </c>
      <c r="I99" s="11">
        <v>19949</v>
      </c>
      <c r="J99" s="11">
        <v>12190</v>
      </c>
      <c r="K99" s="11">
        <v>19858</v>
      </c>
      <c r="L99" s="11"/>
      <c r="M99" s="11"/>
      <c r="N99" s="11"/>
      <c r="O99" s="11"/>
      <c r="P99" s="11">
        <f>SUM(D99:O99)</f>
        <v>166949</v>
      </c>
      <c r="Q99" s="74">
        <f>(P99-T98)/T98</f>
        <v>-6.3299874881474039E-2</v>
      </c>
      <c r="R99" s="36">
        <f t="shared" si="14"/>
        <v>69.161560955740967</v>
      </c>
      <c r="T99" s="14">
        <f t="shared" si="10"/>
        <v>166949</v>
      </c>
    </row>
    <row r="100" spans="1:20" x14ac:dyDescent="0.25">
      <c r="A100" s="52"/>
      <c r="B100" s="78"/>
      <c r="C100" s="21"/>
      <c r="D100" s="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8"/>
      <c r="Q100" s="24"/>
      <c r="R100" s="39"/>
      <c r="T100" s="14">
        <f t="shared" si="10"/>
        <v>0</v>
      </c>
    </row>
    <row r="101" spans="1:20" x14ac:dyDescent="0.25">
      <c r="A101" s="52"/>
      <c r="B101" s="78"/>
      <c r="C101" s="2">
        <v>2017</v>
      </c>
      <c r="D101" s="10">
        <v>2919708.93</v>
      </c>
      <c r="E101" s="10">
        <v>2818658.94</v>
      </c>
      <c r="F101" s="10">
        <v>1674024.8</v>
      </c>
      <c r="G101" s="10">
        <v>1683084.75</v>
      </c>
      <c r="H101" s="10">
        <v>1293829.06</v>
      </c>
      <c r="I101" s="10">
        <v>1518665.14</v>
      </c>
      <c r="J101" s="10">
        <v>1002611.33</v>
      </c>
      <c r="K101" s="10">
        <v>1508659.92</v>
      </c>
      <c r="L101" s="10">
        <v>922571.24</v>
      </c>
      <c r="M101" s="10">
        <v>1252177.73</v>
      </c>
      <c r="N101" s="10">
        <v>1284729.76</v>
      </c>
      <c r="O101" s="10">
        <v>1925307.7</v>
      </c>
      <c r="P101" s="10">
        <f>SUM(D101:O101)</f>
        <v>19804029.300000001</v>
      </c>
      <c r="Q101" s="20"/>
      <c r="R101" s="36"/>
      <c r="T101" s="14">
        <f t="shared" si="10"/>
        <v>14419242.870000001</v>
      </c>
    </row>
    <row r="102" spans="1:20" x14ac:dyDescent="0.25">
      <c r="A102" s="52"/>
      <c r="B102" s="78"/>
      <c r="C102" s="2">
        <v>2018</v>
      </c>
      <c r="D102" s="10">
        <v>3569612.42</v>
      </c>
      <c r="E102" s="10">
        <v>1516170.33</v>
      </c>
      <c r="F102" s="10">
        <v>1284528.1000000001</v>
      </c>
      <c r="G102" s="10">
        <v>1358084.02</v>
      </c>
      <c r="H102" s="10">
        <v>1245911.8700000001</v>
      </c>
      <c r="I102" s="10">
        <v>908074.32</v>
      </c>
      <c r="J102" s="10">
        <v>1127267.46</v>
      </c>
      <c r="K102" s="10">
        <v>1760381.95</v>
      </c>
      <c r="L102" s="10">
        <v>1079171.29</v>
      </c>
      <c r="M102" s="10">
        <v>1362674.89</v>
      </c>
      <c r="N102" s="10">
        <v>1539739.67</v>
      </c>
      <c r="O102" s="10">
        <v>2123980.71</v>
      </c>
      <c r="P102" s="10">
        <f>SUM(D102:O102)</f>
        <v>18875597.029999997</v>
      </c>
      <c r="Q102" s="74">
        <f t="shared" si="11"/>
        <v>-4.6880978407762869E-2</v>
      </c>
      <c r="R102" s="36"/>
      <c r="T102" s="14">
        <f t="shared" si="10"/>
        <v>12770030.469999999</v>
      </c>
    </row>
    <row r="103" spans="1:20" x14ac:dyDescent="0.25">
      <c r="A103" s="52"/>
      <c r="B103" s="78"/>
      <c r="C103" s="2">
        <v>2019</v>
      </c>
      <c r="D103" s="10">
        <v>3449041.57</v>
      </c>
      <c r="E103" s="10">
        <v>1388593.47</v>
      </c>
      <c r="F103" s="10">
        <v>357159.86</v>
      </c>
      <c r="G103" s="10">
        <v>1622176.6</v>
      </c>
      <c r="H103" s="10">
        <v>1155387.69</v>
      </c>
      <c r="I103" s="10">
        <v>1174941.96</v>
      </c>
      <c r="J103" s="10">
        <v>1156652.69</v>
      </c>
      <c r="K103" s="10">
        <v>1242499.6000000001</v>
      </c>
      <c r="L103" s="10"/>
      <c r="M103" s="10"/>
      <c r="N103" s="10"/>
      <c r="O103" s="10"/>
      <c r="P103" s="10">
        <f>SUM(D103:O103)</f>
        <v>11546453.439999998</v>
      </c>
      <c r="Q103" s="74">
        <f>(P103-T102)/T102</f>
        <v>-9.5816296826737438E-2</v>
      </c>
      <c r="R103" s="36"/>
      <c r="T103" s="14">
        <f t="shared" si="10"/>
        <v>11546453.439999998</v>
      </c>
    </row>
    <row r="104" spans="1:20" x14ac:dyDescent="0.25">
      <c r="A104" s="52"/>
      <c r="B104" s="37"/>
      <c r="C104" s="37"/>
      <c r="D104" s="6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8"/>
      <c r="Q104" s="24"/>
      <c r="R104" s="39"/>
      <c r="T104" s="14">
        <f t="shared" si="10"/>
        <v>0</v>
      </c>
    </row>
    <row r="105" spans="1:20" x14ac:dyDescent="0.25">
      <c r="A105" s="52"/>
      <c r="B105" s="1" t="s">
        <v>0</v>
      </c>
      <c r="C105" s="1" t="s">
        <v>1</v>
      </c>
      <c r="D105" s="2" t="s">
        <v>16</v>
      </c>
      <c r="E105" s="2" t="s">
        <v>3</v>
      </c>
      <c r="F105" s="2" t="s">
        <v>4</v>
      </c>
      <c r="G105" s="2" t="s">
        <v>5</v>
      </c>
      <c r="H105" s="2" t="s">
        <v>6</v>
      </c>
      <c r="I105" s="2" t="s">
        <v>7</v>
      </c>
      <c r="J105" s="2" t="s">
        <v>8</v>
      </c>
      <c r="K105" s="2" t="s">
        <v>9</v>
      </c>
      <c r="L105" s="2" t="s">
        <v>10</v>
      </c>
      <c r="M105" s="2" t="s">
        <v>11</v>
      </c>
      <c r="N105" s="2" t="s">
        <v>12</v>
      </c>
      <c r="O105" s="2" t="s">
        <v>13</v>
      </c>
      <c r="P105" s="17" t="s">
        <v>15</v>
      </c>
      <c r="Q105" s="18" t="s">
        <v>17</v>
      </c>
      <c r="R105" s="40" t="s">
        <v>14</v>
      </c>
      <c r="T105" s="14">
        <f t="shared" si="10"/>
        <v>0</v>
      </c>
    </row>
    <row r="106" spans="1:20" x14ac:dyDescent="0.25">
      <c r="A106" s="52"/>
      <c r="B106" s="77" t="s">
        <v>29</v>
      </c>
      <c r="C106" s="2">
        <v>2017</v>
      </c>
      <c r="D106" s="11">
        <v>27396</v>
      </c>
      <c r="E106" s="11">
        <v>32777</v>
      </c>
      <c r="F106" s="11">
        <v>27536</v>
      </c>
      <c r="G106" s="11">
        <v>23593</v>
      </c>
      <c r="H106" s="11">
        <v>23680</v>
      </c>
      <c r="I106" s="11">
        <v>27508</v>
      </c>
      <c r="J106" s="11">
        <v>28453</v>
      </c>
      <c r="K106" s="11">
        <v>27503</v>
      </c>
      <c r="L106" s="11">
        <v>17673</v>
      </c>
      <c r="M106" s="11">
        <v>27947</v>
      </c>
      <c r="N106" s="11">
        <v>25376</v>
      </c>
      <c r="O106" s="11">
        <v>49495</v>
      </c>
      <c r="P106" s="11">
        <f>SUM(D106:O106)</f>
        <v>338937</v>
      </c>
      <c r="Q106" s="20"/>
      <c r="R106" s="36">
        <f>P110/P106</f>
        <v>29.038878375627334</v>
      </c>
      <c r="T106" s="14">
        <f t="shared" si="10"/>
        <v>218446</v>
      </c>
    </row>
    <row r="107" spans="1:20" x14ac:dyDescent="0.25">
      <c r="A107" s="52"/>
      <c r="B107" s="78"/>
      <c r="C107" s="2">
        <v>2018</v>
      </c>
      <c r="D107" s="11">
        <v>19886</v>
      </c>
      <c r="E107" s="11">
        <v>32575</v>
      </c>
      <c r="F107" s="11">
        <v>24622</v>
      </c>
      <c r="G107" s="11">
        <v>29553</v>
      </c>
      <c r="H107" s="11">
        <v>23161</v>
      </c>
      <c r="I107" s="11">
        <v>24800</v>
      </c>
      <c r="J107" s="11">
        <v>32371</v>
      </c>
      <c r="K107" s="11">
        <v>22368</v>
      </c>
      <c r="L107" s="11">
        <v>20140</v>
      </c>
      <c r="M107" s="11">
        <v>23827</v>
      </c>
      <c r="N107" s="11">
        <v>2125</v>
      </c>
      <c r="O107" s="11">
        <v>45868</v>
      </c>
      <c r="P107" s="11">
        <f>SUM(D107:O107)</f>
        <v>301296</v>
      </c>
      <c r="Q107" s="74">
        <f t="shared" si="11"/>
        <v>-0.11105603696262137</v>
      </c>
      <c r="R107" s="36">
        <f t="shared" ref="R107:R108" si="15">P111/P107</f>
        <v>29.764775270830015</v>
      </c>
      <c r="T107" s="14">
        <f t="shared" si="10"/>
        <v>209336</v>
      </c>
    </row>
    <row r="108" spans="1:20" x14ac:dyDescent="0.25">
      <c r="A108" s="52"/>
      <c r="B108" s="78"/>
      <c r="C108" s="2">
        <v>2019</v>
      </c>
      <c r="D108" s="11">
        <v>34155</v>
      </c>
      <c r="E108" s="11">
        <v>19139</v>
      </c>
      <c r="F108" s="11">
        <v>40213</v>
      </c>
      <c r="G108" s="11">
        <v>2238</v>
      </c>
      <c r="H108" s="11">
        <v>22937</v>
      </c>
      <c r="I108" s="11">
        <v>25030</v>
      </c>
      <c r="J108" s="11">
        <v>35608</v>
      </c>
      <c r="K108" s="11">
        <v>19300</v>
      </c>
      <c r="L108" s="11"/>
      <c r="M108" s="11"/>
      <c r="N108" s="11"/>
      <c r="O108" s="11"/>
      <c r="P108" s="11">
        <f>SUM(D108:O108)</f>
        <v>198620</v>
      </c>
      <c r="Q108" s="74">
        <f>(P108-T107)/T107</f>
        <v>-5.1190430695150377E-2</v>
      </c>
      <c r="R108" s="36">
        <f t="shared" si="15"/>
        <v>28.836643339039369</v>
      </c>
      <c r="T108" s="14">
        <f t="shared" si="10"/>
        <v>198620</v>
      </c>
    </row>
    <row r="109" spans="1:20" x14ac:dyDescent="0.25">
      <c r="A109" s="52"/>
      <c r="B109" s="78"/>
      <c r="C109" s="21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8"/>
      <c r="Q109" s="24"/>
      <c r="R109" s="39"/>
      <c r="T109" s="14">
        <f t="shared" si="10"/>
        <v>0</v>
      </c>
    </row>
    <row r="110" spans="1:20" x14ac:dyDescent="0.25">
      <c r="A110" s="52"/>
      <c r="B110" s="78"/>
      <c r="C110" s="2">
        <v>2017</v>
      </c>
      <c r="D110" s="10">
        <v>778271.91</v>
      </c>
      <c r="E110" s="10">
        <v>917550.29</v>
      </c>
      <c r="F110" s="10">
        <v>795323.48</v>
      </c>
      <c r="G110" s="10">
        <v>660645.85</v>
      </c>
      <c r="H110" s="10">
        <v>733127.99</v>
      </c>
      <c r="I110" s="10">
        <v>732351.52</v>
      </c>
      <c r="J110" s="10">
        <v>707512.7</v>
      </c>
      <c r="K110" s="10">
        <v>703449.36</v>
      </c>
      <c r="L110" s="10">
        <v>555104.07999999996</v>
      </c>
      <c r="M110" s="10">
        <v>878449.37</v>
      </c>
      <c r="N110" s="10">
        <v>718276.49</v>
      </c>
      <c r="O110" s="10">
        <v>1662287.28</v>
      </c>
      <c r="P110" s="10">
        <f>SUM(D110:O110)</f>
        <v>9842350.3200000022</v>
      </c>
      <c r="Q110" s="20"/>
      <c r="R110" s="36"/>
      <c r="T110" s="14">
        <f t="shared" si="10"/>
        <v>6028233.1000000015</v>
      </c>
    </row>
    <row r="111" spans="1:20" x14ac:dyDescent="0.25">
      <c r="A111" s="52"/>
      <c r="B111" s="78"/>
      <c r="C111" s="2">
        <v>2018</v>
      </c>
      <c r="D111" s="10">
        <v>641492.52</v>
      </c>
      <c r="E111" s="10">
        <v>902960.47</v>
      </c>
      <c r="F111" s="10">
        <v>736622.3</v>
      </c>
      <c r="G111" s="10">
        <v>810854.44</v>
      </c>
      <c r="H111" s="10">
        <v>660361.85</v>
      </c>
      <c r="I111" s="10">
        <v>681648.25</v>
      </c>
      <c r="J111" s="10">
        <v>843608.65</v>
      </c>
      <c r="K111" s="10">
        <v>629108.41</v>
      </c>
      <c r="L111" s="10">
        <v>640863.18999999994</v>
      </c>
      <c r="M111" s="10">
        <v>774755.88</v>
      </c>
      <c r="N111" s="10">
        <v>69156.66</v>
      </c>
      <c r="O111" s="10">
        <v>1576575.11</v>
      </c>
      <c r="P111" s="10">
        <f>SUM(D111:O111)</f>
        <v>8968007.7300000004</v>
      </c>
      <c r="Q111" s="74">
        <f t="shared" si="11"/>
        <v>-8.8834735766649839E-2</v>
      </c>
      <c r="R111" s="36"/>
      <c r="T111" s="14">
        <f t="shared" si="10"/>
        <v>5906656.8900000006</v>
      </c>
    </row>
    <row r="112" spans="1:20" x14ac:dyDescent="0.25">
      <c r="A112" s="52"/>
      <c r="B112" s="78"/>
      <c r="C112" s="2">
        <v>2019</v>
      </c>
      <c r="D112" s="10">
        <v>1096328.74</v>
      </c>
      <c r="E112" s="10">
        <v>592414.54</v>
      </c>
      <c r="F112" s="10">
        <v>1188718.8899999999</v>
      </c>
      <c r="G112" s="10">
        <v>76636.960000000006</v>
      </c>
      <c r="H112" s="10">
        <v>640522.80000000005</v>
      </c>
      <c r="I112" s="10">
        <v>665670.47</v>
      </c>
      <c r="J112" s="10">
        <v>901538.11</v>
      </c>
      <c r="K112" s="10">
        <v>565703.59</v>
      </c>
      <c r="L112" s="10"/>
      <c r="M112" s="10"/>
      <c r="N112" s="10"/>
      <c r="O112" s="10"/>
      <c r="P112" s="10">
        <f>SUM(D112:O112)</f>
        <v>5727534.0999999996</v>
      </c>
      <c r="Q112" s="74">
        <f>(P112-T111)/T111</f>
        <v>-3.032557897569042E-2</v>
      </c>
      <c r="R112" s="36"/>
      <c r="T112" s="14">
        <f t="shared" si="10"/>
        <v>5727534.0999999996</v>
      </c>
    </row>
    <row r="113" spans="1:20" x14ac:dyDescent="0.25">
      <c r="A113" s="52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  <c r="Q113" s="24"/>
      <c r="R113" s="39"/>
      <c r="T113" s="14">
        <f t="shared" si="10"/>
        <v>0</v>
      </c>
    </row>
    <row r="114" spans="1:20" x14ac:dyDescent="0.25">
      <c r="A114" s="52"/>
      <c r="B114" s="1" t="s">
        <v>0</v>
      </c>
      <c r="C114" s="1" t="s">
        <v>1</v>
      </c>
      <c r="D114" s="2" t="s">
        <v>2</v>
      </c>
      <c r="E114" s="2" t="s">
        <v>3</v>
      </c>
      <c r="F114" s="2" t="s">
        <v>4</v>
      </c>
      <c r="G114" s="2" t="s">
        <v>5</v>
      </c>
      <c r="H114" s="2" t="s">
        <v>6</v>
      </c>
      <c r="I114" s="2" t="s">
        <v>7</v>
      </c>
      <c r="J114" s="2" t="s">
        <v>8</v>
      </c>
      <c r="K114" s="2" t="s">
        <v>9</v>
      </c>
      <c r="L114" s="2" t="s">
        <v>10</v>
      </c>
      <c r="M114" s="2" t="s">
        <v>11</v>
      </c>
      <c r="N114" s="2" t="s">
        <v>12</v>
      </c>
      <c r="O114" s="2" t="s">
        <v>13</v>
      </c>
      <c r="P114" s="17" t="s">
        <v>15</v>
      </c>
      <c r="Q114" s="18" t="s">
        <v>17</v>
      </c>
      <c r="R114" s="40" t="s">
        <v>14</v>
      </c>
      <c r="T114" s="14">
        <f t="shared" si="10"/>
        <v>0</v>
      </c>
    </row>
    <row r="115" spans="1:20" x14ac:dyDescent="0.25">
      <c r="A115" s="52"/>
      <c r="B115" s="77" t="s">
        <v>30</v>
      </c>
      <c r="C115" s="2">
        <v>2017</v>
      </c>
      <c r="D115" s="11">
        <v>58798</v>
      </c>
      <c r="E115" s="11">
        <v>42638</v>
      </c>
      <c r="F115" s="11">
        <v>63755</v>
      </c>
      <c r="G115" s="11">
        <v>40779</v>
      </c>
      <c r="H115" s="11">
        <v>40193</v>
      </c>
      <c r="I115" s="11">
        <v>40690</v>
      </c>
      <c r="J115" s="11">
        <v>84473</v>
      </c>
      <c r="K115" s="11">
        <v>43682</v>
      </c>
      <c r="L115" s="11">
        <v>28299</v>
      </c>
      <c r="M115" s="11">
        <v>42739</v>
      </c>
      <c r="N115" s="11">
        <v>45487</v>
      </c>
      <c r="O115" s="11">
        <v>44761</v>
      </c>
      <c r="P115" s="11">
        <f>SUM(D115:O115)</f>
        <v>576294</v>
      </c>
      <c r="Q115" s="20"/>
      <c r="R115" s="36">
        <f>P119/P115</f>
        <v>31.855114802513992</v>
      </c>
      <c r="T115" s="14">
        <f t="shared" si="10"/>
        <v>415008</v>
      </c>
    </row>
    <row r="116" spans="1:20" x14ac:dyDescent="0.25">
      <c r="A116" s="52"/>
      <c r="B116" s="78"/>
      <c r="C116" s="2">
        <v>2018</v>
      </c>
      <c r="D116" s="11">
        <v>58194</v>
      </c>
      <c r="E116" s="11">
        <v>50332</v>
      </c>
      <c r="F116" s="11">
        <v>49731</v>
      </c>
      <c r="G116" s="11">
        <v>39671</v>
      </c>
      <c r="H116" s="11">
        <v>31841</v>
      </c>
      <c r="I116" s="11">
        <v>48306</v>
      </c>
      <c r="J116" s="11">
        <v>56873</v>
      </c>
      <c r="K116" s="11">
        <v>39581</v>
      </c>
      <c r="L116" s="11">
        <v>25139</v>
      </c>
      <c r="M116" s="11">
        <v>33625</v>
      </c>
      <c r="N116" s="11">
        <v>42311</v>
      </c>
      <c r="O116" s="11">
        <v>47513</v>
      </c>
      <c r="P116" s="11">
        <f>SUM(D116:O116)</f>
        <v>523117</v>
      </c>
      <c r="Q116" s="74">
        <f t="shared" si="11"/>
        <v>-9.227408232603497E-2</v>
      </c>
      <c r="R116" s="36">
        <f t="shared" ref="R116:R117" si="16">P120/P116</f>
        <v>33.325079303482781</v>
      </c>
      <c r="T116" s="14">
        <f t="shared" si="10"/>
        <v>374529</v>
      </c>
    </row>
    <row r="117" spans="1:20" x14ac:dyDescent="0.25">
      <c r="A117" s="52"/>
      <c r="B117" s="78"/>
      <c r="C117" s="2">
        <v>2019</v>
      </c>
      <c r="D117" s="11">
        <v>54846</v>
      </c>
      <c r="E117" s="11">
        <v>41752</v>
      </c>
      <c r="F117" s="11">
        <v>56244</v>
      </c>
      <c r="G117" s="11">
        <v>41127</v>
      </c>
      <c r="H117" s="11">
        <v>31813</v>
      </c>
      <c r="I117" s="11">
        <v>33250</v>
      </c>
      <c r="J117" s="11">
        <v>60820</v>
      </c>
      <c r="K117" s="11">
        <v>45456</v>
      </c>
      <c r="L117" s="11"/>
      <c r="M117" s="11"/>
      <c r="N117" s="11"/>
      <c r="O117" s="11"/>
      <c r="P117" s="11">
        <f>SUM(D117:O117)</f>
        <v>365308</v>
      </c>
      <c r="Q117" s="74">
        <f>(P117-T116)/T116</f>
        <v>-2.4620256375340762E-2</v>
      </c>
      <c r="R117" s="36">
        <f t="shared" si="16"/>
        <v>33.317635885335115</v>
      </c>
      <c r="T117" s="14">
        <f t="shared" si="10"/>
        <v>365308</v>
      </c>
    </row>
    <row r="118" spans="1:20" x14ac:dyDescent="0.25">
      <c r="A118" s="52"/>
      <c r="B118" s="78"/>
      <c r="C118" s="21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8"/>
      <c r="Q118" s="24"/>
      <c r="R118" s="39"/>
      <c r="T118" s="14">
        <f t="shared" si="10"/>
        <v>0</v>
      </c>
    </row>
    <row r="119" spans="1:20" x14ac:dyDescent="0.25">
      <c r="A119" s="52"/>
      <c r="B119" s="78"/>
      <c r="C119" s="2">
        <v>2017</v>
      </c>
      <c r="D119" s="10">
        <v>2279990.6800000002</v>
      </c>
      <c r="E119" s="10">
        <v>1597207.46</v>
      </c>
      <c r="F119" s="10">
        <v>1896017.99</v>
      </c>
      <c r="G119" s="10">
        <v>1306641.3600000001</v>
      </c>
      <c r="H119" s="10">
        <v>1268776.83</v>
      </c>
      <c r="I119" s="10">
        <v>1342520.33</v>
      </c>
      <c r="J119" s="10">
        <v>2057197.86</v>
      </c>
      <c r="K119" s="10">
        <v>1200408.97</v>
      </c>
      <c r="L119" s="10">
        <v>881269.77</v>
      </c>
      <c r="M119" s="10">
        <v>1287921.54</v>
      </c>
      <c r="N119" s="10">
        <v>1460651.76</v>
      </c>
      <c r="O119" s="10">
        <v>1779306.98</v>
      </c>
      <c r="P119" s="10">
        <f>SUM(D119:O119)</f>
        <v>18357911.529999997</v>
      </c>
      <c r="Q119" s="20"/>
      <c r="R119" s="36"/>
      <c r="T119" s="14">
        <f t="shared" si="10"/>
        <v>12948761.48</v>
      </c>
    </row>
    <row r="120" spans="1:20" x14ac:dyDescent="0.25">
      <c r="A120" s="52"/>
      <c r="B120" s="78"/>
      <c r="C120" s="2">
        <v>2018</v>
      </c>
      <c r="D120" s="10">
        <v>2397276.64</v>
      </c>
      <c r="E120" s="10">
        <v>1638671.3</v>
      </c>
      <c r="F120" s="10">
        <v>1536020.59</v>
      </c>
      <c r="G120" s="10">
        <v>1362478.83</v>
      </c>
      <c r="H120" s="10">
        <v>1109150.81</v>
      </c>
      <c r="I120" s="10">
        <v>1356381.83</v>
      </c>
      <c r="J120" s="10">
        <v>1598782.68</v>
      </c>
      <c r="K120" s="10">
        <v>1301194.95</v>
      </c>
      <c r="L120" s="10">
        <v>804552.69</v>
      </c>
      <c r="M120" s="10">
        <v>1150684.81</v>
      </c>
      <c r="N120" s="10">
        <v>1311693.1200000001</v>
      </c>
      <c r="O120" s="10">
        <v>1866027.26</v>
      </c>
      <c r="P120" s="10">
        <f>SUM(D120:O120)</f>
        <v>17432915.510000002</v>
      </c>
      <c r="Q120" s="74">
        <f t="shared" si="11"/>
        <v>-5.0386778391888022E-2</v>
      </c>
      <c r="R120" s="36"/>
      <c r="T120" s="14">
        <f t="shared" si="10"/>
        <v>12299957.629999999</v>
      </c>
    </row>
    <row r="121" spans="1:20" x14ac:dyDescent="0.25">
      <c r="A121" s="52"/>
      <c r="B121" s="78"/>
      <c r="C121" s="2">
        <v>2019</v>
      </c>
      <c r="D121" s="10">
        <v>2188027.44</v>
      </c>
      <c r="E121" s="10">
        <v>1394647.83</v>
      </c>
      <c r="F121" s="10">
        <v>1677959.97</v>
      </c>
      <c r="G121" s="10">
        <v>1455862.51</v>
      </c>
      <c r="H121" s="10">
        <v>1187082.8500000001</v>
      </c>
      <c r="I121" s="10">
        <v>1110591.76</v>
      </c>
      <c r="J121" s="10">
        <v>1703277.62</v>
      </c>
      <c r="K121" s="10">
        <v>1453748.95</v>
      </c>
      <c r="L121" s="10"/>
      <c r="M121" s="10"/>
      <c r="N121" s="10"/>
      <c r="O121" s="10"/>
      <c r="P121" s="10">
        <f>SUM(D121:O121)</f>
        <v>12171198.93</v>
      </c>
      <c r="Q121" s="74">
        <f>(P121-T120)/T120</f>
        <v>-1.0468223051919511E-2</v>
      </c>
      <c r="R121" s="36"/>
      <c r="T121" s="14">
        <f t="shared" si="10"/>
        <v>12171198.93</v>
      </c>
    </row>
    <row r="122" spans="1:20" x14ac:dyDescent="0.25">
      <c r="A122" s="52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8"/>
      <c r="Q122" s="24"/>
      <c r="R122" s="39"/>
      <c r="T122" s="14">
        <f t="shared" si="10"/>
        <v>0</v>
      </c>
    </row>
    <row r="123" spans="1:20" x14ac:dyDescent="0.25">
      <c r="A123" s="52"/>
      <c r="B123" s="1" t="s">
        <v>0</v>
      </c>
      <c r="C123" s="1" t="s">
        <v>1</v>
      </c>
      <c r="D123" s="2" t="s">
        <v>2</v>
      </c>
      <c r="E123" s="2" t="s">
        <v>3</v>
      </c>
      <c r="F123" s="2" t="s">
        <v>4</v>
      </c>
      <c r="G123" s="2" t="s">
        <v>5</v>
      </c>
      <c r="H123" s="2" t="s">
        <v>6</v>
      </c>
      <c r="I123" s="2" t="s">
        <v>7</v>
      </c>
      <c r="J123" s="2" t="s">
        <v>8</v>
      </c>
      <c r="K123" s="2" t="s">
        <v>9</v>
      </c>
      <c r="L123" s="2" t="s">
        <v>10</v>
      </c>
      <c r="M123" s="2" t="s">
        <v>11</v>
      </c>
      <c r="N123" s="2" t="s">
        <v>12</v>
      </c>
      <c r="O123" s="2" t="s">
        <v>13</v>
      </c>
      <c r="P123" s="17" t="s">
        <v>15</v>
      </c>
      <c r="Q123" s="18" t="s">
        <v>17</v>
      </c>
      <c r="R123" s="40" t="s">
        <v>14</v>
      </c>
      <c r="T123" s="14">
        <f t="shared" si="10"/>
        <v>0</v>
      </c>
    </row>
    <row r="124" spans="1:20" x14ac:dyDescent="0.25">
      <c r="A124" s="52"/>
      <c r="B124" s="77" t="s">
        <v>31</v>
      </c>
      <c r="C124" s="2">
        <v>2017</v>
      </c>
      <c r="D124" s="11">
        <v>44417</v>
      </c>
      <c r="E124" s="11">
        <v>24572</v>
      </c>
      <c r="F124" s="11">
        <v>36921</v>
      </c>
      <c r="G124" s="11">
        <v>30106</v>
      </c>
      <c r="H124" s="11">
        <v>28147</v>
      </c>
      <c r="I124" s="11">
        <v>19411</v>
      </c>
      <c r="J124" s="11">
        <v>17562</v>
      </c>
      <c r="K124" s="11">
        <v>37359</v>
      </c>
      <c r="L124" s="11">
        <v>15869</v>
      </c>
      <c r="M124" s="11">
        <v>24383</v>
      </c>
      <c r="N124" s="11">
        <v>27554</v>
      </c>
      <c r="O124" s="11">
        <v>41826</v>
      </c>
      <c r="P124" s="11">
        <f>SUM(D124:O124)</f>
        <v>348127</v>
      </c>
      <c r="Q124" s="20"/>
      <c r="R124" s="36">
        <f>P128/P124</f>
        <v>38.735049795046066</v>
      </c>
      <c r="T124" s="14">
        <f t="shared" si="10"/>
        <v>238495</v>
      </c>
    </row>
    <row r="125" spans="1:20" x14ac:dyDescent="0.25">
      <c r="A125" s="52"/>
      <c r="B125" s="78"/>
      <c r="C125" s="2">
        <v>2018</v>
      </c>
      <c r="D125" s="11">
        <v>51936</v>
      </c>
      <c r="E125" s="11">
        <v>34104</v>
      </c>
      <c r="F125" s="11">
        <v>31348</v>
      </c>
      <c r="G125" s="11">
        <v>37827</v>
      </c>
      <c r="H125" s="11">
        <v>27645</v>
      </c>
      <c r="I125" s="11">
        <v>25089</v>
      </c>
      <c r="J125" s="11">
        <v>31583</v>
      </c>
      <c r="K125" s="11">
        <v>35589</v>
      </c>
      <c r="L125" s="11">
        <v>24156</v>
      </c>
      <c r="M125" s="11">
        <v>27516</v>
      </c>
      <c r="N125" s="11">
        <v>25660</v>
      </c>
      <c r="O125" s="11">
        <v>33559</v>
      </c>
      <c r="P125" s="11">
        <f>SUM(D125:O125)</f>
        <v>386012</v>
      </c>
      <c r="Q125" s="20">
        <f t="shared" si="11"/>
        <v>0.10882522757499419</v>
      </c>
      <c r="R125" s="36">
        <f t="shared" ref="R125:R126" si="17">P129/P125</f>
        <v>38.053279768504609</v>
      </c>
      <c r="T125" s="14">
        <f t="shared" si="10"/>
        <v>275121</v>
      </c>
    </row>
    <row r="126" spans="1:20" x14ac:dyDescent="0.25">
      <c r="A126" s="52"/>
      <c r="B126" s="78"/>
      <c r="C126" s="2">
        <v>2019</v>
      </c>
      <c r="D126" s="11">
        <v>55343</v>
      </c>
      <c r="E126" s="11">
        <v>33059</v>
      </c>
      <c r="F126" s="11">
        <v>36118</v>
      </c>
      <c r="G126" s="11">
        <v>28382</v>
      </c>
      <c r="H126" s="11">
        <v>21907</v>
      </c>
      <c r="I126" s="11">
        <v>13121</v>
      </c>
      <c r="J126" s="11">
        <v>25359</v>
      </c>
      <c r="K126" s="11">
        <v>24334</v>
      </c>
      <c r="L126" s="11"/>
      <c r="M126" s="11"/>
      <c r="N126" s="11"/>
      <c r="O126" s="11"/>
      <c r="P126" s="11">
        <f>SUM(D126:O126)</f>
        <v>237623</v>
      </c>
      <c r="Q126" s="74">
        <f>(P126-T125)/T125</f>
        <v>-0.13629639322334536</v>
      </c>
      <c r="R126" s="36">
        <f t="shared" si="17"/>
        <v>39.498492107245511</v>
      </c>
      <c r="T126" s="14">
        <f t="shared" si="10"/>
        <v>237623</v>
      </c>
    </row>
    <row r="127" spans="1:20" x14ac:dyDescent="0.25">
      <c r="A127" s="52"/>
      <c r="B127" s="78"/>
      <c r="C127" s="21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8"/>
      <c r="Q127" s="24"/>
      <c r="R127" s="39"/>
      <c r="T127" s="14">
        <f t="shared" si="10"/>
        <v>0</v>
      </c>
    </row>
    <row r="128" spans="1:20" x14ac:dyDescent="0.25">
      <c r="A128" s="52"/>
      <c r="B128" s="78"/>
      <c r="C128" s="2">
        <v>2017</v>
      </c>
      <c r="D128" s="10">
        <v>1983527.52</v>
      </c>
      <c r="E128" s="10">
        <v>994159.65</v>
      </c>
      <c r="F128" s="10">
        <v>1420489.32</v>
      </c>
      <c r="G128" s="10">
        <v>1233903.42</v>
      </c>
      <c r="H128" s="10">
        <v>1041111.56</v>
      </c>
      <c r="I128" s="10">
        <v>764455.6</v>
      </c>
      <c r="J128" s="10">
        <v>576147.64</v>
      </c>
      <c r="K128" s="10">
        <v>1123017.3700000001</v>
      </c>
      <c r="L128" s="10">
        <v>570369.14</v>
      </c>
      <c r="M128" s="10">
        <v>921204.22</v>
      </c>
      <c r="N128" s="10">
        <v>1001934.93</v>
      </c>
      <c r="O128" s="10">
        <v>1854396.31</v>
      </c>
      <c r="P128" s="10">
        <f>SUM(D128:O128)</f>
        <v>13484716.680000002</v>
      </c>
      <c r="Q128" s="20"/>
      <c r="R128" s="36"/>
      <c r="T128" s="14">
        <f t="shared" si="10"/>
        <v>9136812.0800000001</v>
      </c>
    </row>
    <row r="129" spans="1:20" x14ac:dyDescent="0.25">
      <c r="A129" s="52"/>
      <c r="B129" s="78"/>
      <c r="C129" s="2">
        <v>2018</v>
      </c>
      <c r="D129" s="10">
        <v>2327351.46</v>
      </c>
      <c r="E129" s="10">
        <v>1300110.68</v>
      </c>
      <c r="F129" s="10">
        <v>1213745.8600000001</v>
      </c>
      <c r="G129" s="10">
        <v>1435058.07</v>
      </c>
      <c r="H129" s="10">
        <v>1097025.1399999999</v>
      </c>
      <c r="I129" s="10">
        <v>932351.28</v>
      </c>
      <c r="J129" s="10">
        <v>1010280.91</v>
      </c>
      <c r="K129" s="10">
        <v>1154661.1000000001</v>
      </c>
      <c r="L129" s="10">
        <v>838359.27</v>
      </c>
      <c r="M129" s="10">
        <v>1060173.3899999999</v>
      </c>
      <c r="N129" s="10">
        <v>880145.89</v>
      </c>
      <c r="O129" s="10">
        <v>1439759.58</v>
      </c>
      <c r="P129" s="10">
        <f>SUM(D129:O129)</f>
        <v>14689022.630000001</v>
      </c>
      <c r="Q129" s="20">
        <f t="shared" si="11"/>
        <v>8.930895461720588E-2</v>
      </c>
      <c r="R129" s="36"/>
      <c r="T129" s="14">
        <f t="shared" si="10"/>
        <v>10470584.5</v>
      </c>
    </row>
    <row r="130" spans="1:20" x14ac:dyDescent="0.25">
      <c r="A130" s="52"/>
      <c r="B130" s="78"/>
      <c r="C130" s="2">
        <v>2019</v>
      </c>
      <c r="D130" s="10">
        <v>2472648.27</v>
      </c>
      <c r="E130" s="10">
        <v>1167834.8700000001</v>
      </c>
      <c r="F130" s="10">
        <v>1445683.29</v>
      </c>
      <c r="G130" s="10">
        <v>1110746.72</v>
      </c>
      <c r="H130" s="10">
        <v>828352.68</v>
      </c>
      <c r="I130" s="10">
        <v>583398.23</v>
      </c>
      <c r="J130" s="10">
        <v>861286.56</v>
      </c>
      <c r="K130" s="10">
        <v>915799.57</v>
      </c>
      <c r="L130" s="10"/>
      <c r="M130" s="10"/>
      <c r="N130" s="10"/>
      <c r="O130" s="10"/>
      <c r="P130" s="10">
        <f>SUM(D130:O130)</f>
        <v>9385750.1899999995</v>
      </c>
      <c r="Q130" s="74">
        <f>(P130-T129)/T129</f>
        <v>-0.10360780814098779</v>
      </c>
      <c r="R130" s="36"/>
      <c r="T130" s="14">
        <f t="shared" si="10"/>
        <v>9385750.1899999995</v>
      </c>
    </row>
    <row r="131" spans="1:20" x14ac:dyDescent="0.25">
      <c r="A131" s="52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8"/>
      <c r="Q131" s="24"/>
      <c r="R131" s="39"/>
      <c r="T131" s="14">
        <f t="shared" si="10"/>
        <v>0</v>
      </c>
    </row>
    <row r="132" spans="1:20" x14ac:dyDescent="0.25">
      <c r="A132" s="52"/>
      <c r="B132" s="1" t="s">
        <v>0</v>
      </c>
      <c r="C132" s="1" t="s">
        <v>1</v>
      </c>
      <c r="D132" s="2" t="s">
        <v>2</v>
      </c>
      <c r="E132" s="2" t="s">
        <v>3</v>
      </c>
      <c r="F132" s="2" t="s">
        <v>4</v>
      </c>
      <c r="G132" s="2" t="s">
        <v>5</v>
      </c>
      <c r="H132" s="2" t="s">
        <v>6</v>
      </c>
      <c r="I132" s="2" t="s">
        <v>7</v>
      </c>
      <c r="J132" s="2" t="s">
        <v>8</v>
      </c>
      <c r="K132" s="2" t="s">
        <v>9</v>
      </c>
      <c r="L132" s="2" t="s">
        <v>10</v>
      </c>
      <c r="M132" s="2" t="s">
        <v>11</v>
      </c>
      <c r="N132" s="2" t="s">
        <v>12</v>
      </c>
      <c r="O132" s="2" t="s">
        <v>13</v>
      </c>
      <c r="P132" s="17" t="s">
        <v>15</v>
      </c>
      <c r="Q132" s="18" t="s">
        <v>17</v>
      </c>
      <c r="R132" s="40" t="s">
        <v>14</v>
      </c>
      <c r="T132" s="14">
        <f t="shared" si="10"/>
        <v>0</v>
      </c>
    </row>
    <row r="133" spans="1:20" x14ac:dyDescent="0.25">
      <c r="A133" s="52"/>
      <c r="B133" s="77" t="s">
        <v>32</v>
      </c>
      <c r="C133" s="2">
        <v>2017</v>
      </c>
      <c r="D133" s="11">
        <v>3015</v>
      </c>
      <c r="E133" s="11">
        <v>3475</v>
      </c>
      <c r="F133" s="11">
        <v>3551</v>
      </c>
      <c r="G133" s="11">
        <v>3659</v>
      </c>
      <c r="H133" s="11">
        <v>6510</v>
      </c>
      <c r="I133" s="11">
        <v>4750</v>
      </c>
      <c r="J133" s="11">
        <v>2736</v>
      </c>
      <c r="K133" s="11">
        <v>2664</v>
      </c>
      <c r="L133" s="11">
        <v>2889</v>
      </c>
      <c r="M133" s="11">
        <v>6063</v>
      </c>
      <c r="N133" s="11">
        <v>3304</v>
      </c>
      <c r="O133" s="11">
        <v>11940</v>
      </c>
      <c r="P133" s="11">
        <f>SUM(D133:O133)</f>
        <v>54556</v>
      </c>
      <c r="Q133" s="20"/>
      <c r="R133" s="36">
        <f>P137/P133</f>
        <v>39.660014847129553</v>
      </c>
      <c r="T133" s="14">
        <f t="shared" si="10"/>
        <v>30360</v>
      </c>
    </row>
    <row r="134" spans="1:20" x14ac:dyDescent="0.25">
      <c r="A134" s="52"/>
      <c r="B134" s="78"/>
      <c r="C134" s="2">
        <v>2018</v>
      </c>
      <c r="D134" s="11">
        <v>4084</v>
      </c>
      <c r="E134" s="11">
        <v>2429</v>
      </c>
      <c r="F134" s="11">
        <v>3093</v>
      </c>
      <c r="G134" s="11">
        <v>3420</v>
      </c>
      <c r="H134" s="11">
        <v>7264</v>
      </c>
      <c r="I134" s="11">
        <v>4648</v>
      </c>
      <c r="J134" s="11">
        <v>3440</v>
      </c>
      <c r="K134" s="11">
        <v>3787</v>
      </c>
      <c r="L134" s="11">
        <v>2114</v>
      </c>
      <c r="M134" s="11">
        <v>5930</v>
      </c>
      <c r="N134" s="11">
        <v>4979</v>
      </c>
      <c r="O134" s="11">
        <v>10428</v>
      </c>
      <c r="P134" s="11">
        <f>SUM(D134:O134)</f>
        <v>55616</v>
      </c>
      <c r="Q134" s="20">
        <f t="shared" si="11"/>
        <v>1.9429576948456633E-2</v>
      </c>
      <c r="R134" s="36">
        <f t="shared" ref="R134:R135" si="18">P138/P134</f>
        <v>42.581392045454542</v>
      </c>
      <c r="T134" s="14">
        <f t="shared" si="10"/>
        <v>32165</v>
      </c>
    </row>
    <row r="135" spans="1:20" x14ac:dyDescent="0.25">
      <c r="A135" s="52"/>
      <c r="B135" s="78"/>
      <c r="C135" s="2">
        <v>2019</v>
      </c>
      <c r="D135" s="11">
        <v>1239</v>
      </c>
      <c r="E135" s="11">
        <v>1723</v>
      </c>
      <c r="F135" s="11">
        <v>3421</v>
      </c>
      <c r="G135" s="11">
        <v>3610</v>
      </c>
      <c r="H135" s="11">
        <v>4954</v>
      </c>
      <c r="I135" s="11">
        <v>2617</v>
      </c>
      <c r="J135" s="11">
        <v>2993</v>
      </c>
      <c r="K135" s="11">
        <v>3237</v>
      </c>
      <c r="L135" s="11"/>
      <c r="M135" s="11"/>
      <c r="N135" s="11"/>
      <c r="O135" s="11"/>
      <c r="P135" s="11">
        <f>SUM(D135:O135)</f>
        <v>23794</v>
      </c>
      <c r="Q135" s="74">
        <f>(P135-T134)/T134</f>
        <v>-0.26025182651950879</v>
      </c>
      <c r="R135" s="36">
        <f t="shared" si="18"/>
        <v>43.480139951248212</v>
      </c>
      <c r="T135" s="14">
        <f t="shared" si="10"/>
        <v>23794</v>
      </c>
    </row>
    <row r="136" spans="1:20" x14ac:dyDescent="0.25">
      <c r="A136" s="52"/>
      <c r="B136" s="78"/>
      <c r="C136" s="21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8"/>
      <c r="Q136" s="24"/>
      <c r="R136" s="39"/>
      <c r="T136" s="14">
        <f t="shared" si="10"/>
        <v>0</v>
      </c>
    </row>
    <row r="137" spans="1:20" x14ac:dyDescent="0.25">
      <c r="A137" s="52"/>
      <c r="B137" s="78"/>
      <c r="C137" s="2">
        <v>2017</v>
      </c>
      <c r="D137" s="10">
        <v>124114.01</v>
      </c>
      <c r="E137" s="10">
        <v>128295.03</v>
      </c>
      <c r="F137" s="10">
        <v>136768.56</v>
      </c>
      <c r="G137" s="10">
        <v>159765.32999999999</v>
      </c>
      <c r="H137" s="10">
        <v>236062.29</v>
      </c>
      <c r="I137" s="10">
        <v>169026.99</v>
      </c>
      <c r="J137" s="10">
        <v>106227.74</v>
      </c>
      <c r="K137" s="10">
        <v>104375.61</v>
      </c>
      <c r="L137" s="10">
        <v>94367.21</v>
      </c>
      <c r="M137" s="10">
        <v>209056.93</v>
      </c>
      <c r="N137" s="10">
        <v>132993.46</v>
      </c>
      <c r="O137" s="10">
        <v>562638.61</v>
      </c>
      <c r="P137" s="10">
        <f>SUM(D137:O137)</f>
        <v>2163691.77</v>
      </c>
      <c r="Q137" s="20"/>
      <c r="R137" s="36"/>
      <c r="T137" s="14">
        <f t="shared" ref="T137:T203" si="19">SUM(D137:K137)</f>
        <v>1164635.56</v>
      </c>
    </row>
    <row r="138" spans="1:20" x14ac:dyDescent="0.25">
      <c r="A138" s="52"/>
      <c r="B138" s="78"/>
      <c r="C138" s="2">
        <v>2018</v>
      </c>
      <c r="D138" s="10">
        <v>175736.84</v>
      </c>
      <c r="E138" s="10">
        <v>103791.91</v>
      </c>
      <c r="F138" s="10">
        <v>132482.23000000001</v>
      </c>
      <c r="G138" s="10">
        <v>144490.59</v>
      </c>
      <c r="H138" s="10">
        <v>268317.24</v>
      </c>
      <c r="I138" s="10">
        <v>175250.86</v>
      </c>
      <c r="J138" s="10">
        <v>136514.41</v>
      </c>
      <c r="K138" s="10">
        <v>154097.18</v>
      </c>
      <c r="L138" s="10">
        <v>84143.94</v>
      </c>
      <c r="M138" s="10">
        <v>227498.41</v>
      </c>
      <c r="N138" s="10">
        <v>165183.59</v>
      </c>
      <c r="O138" s="10">
        <v>600699.5</v>
      </c>
      <c r="P138" s="10">
        <f>SUM(D138:O138)</f>
        <v>2368206.6999999997</v>
      </c>
      <c r="Q138" s="20">
        <f t="shared" ref="Q138:Q201" si="20">(P138-P137)/P137</f>
        <v>9.4521286643337241E-2</v>
      </c>
      <c r="R138" s="36"/>
      <c r="T138" s="14">
        <f t="shared" si="19"/>
        <v>1290681.2599999998</v>
      </c>
    </row>
    <row r="139" spans="1:20" ht="15.75" thickBot="1" x14ac:dyDescent="0.3">
      <c r="A139" s="53"/>
      <c r="B139" s="79"/>
      <c r="C139" s="43">
        <v>2019</v>
      </c>
      <c r="D139" s="44">
        <v>61971.19</v>
      </c>
      <c r="E139" s="44">
        <v>81898.95</v>
      </c>
      <c r="F139" s="44">
        <v>151395.29</v>
      </c>
      <c r="G139" s="44">
        <v>162993.04999999999</v>
      </c>
      <c r="H139" s="44">
        <v>190892.29</v>
      </c>
      <c r="I139" s="44">
        <v>129421.25</v>
      </c>
      <c r="J139" s="44">
        <v>126054.45</v>
      </c>
      <c r="K139" s="44">
        <v>129939.98</v>
      </c>
      <c r="L139" s="44"/>
      <c r="M139" s="44"/>
      <c r="N139" s="44"/>
      <c r="O139" s="44"/>
      <c r="P139" s="44">
        <f>SUM(D139:O139)</f>
        <v>1034566.45</v>
      </c>
      <c r="Q139" s="76">
        <f>(P139-T138)/T138</f>
        <v>-0.19843381781184291</v>
      </c>
      <c r="R139" s="46"/>
      <c r="T139" s="14">
        <f t="shared" si="19"/>
        <v>1034566.45</v>
      </c>
    </row>
    <row r="140" spans="1:20" x14ac:dyDescent="0.25">
      <c r="B140" s="27"/>
      <c r="C140" s="2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4"/>
      <c r="R140" s="25"/>
      <c r="T140" s="14"/>
    </row>
    <row r="141" spans="1:20" x14ac:dyDescent="0.25">
      <c r="B141" s="27"/>
      <c r="C141" s="2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4"/>
      <c r="R141" s="25"/>
      <c r="T141" s="14"/>
    </row>
    <row r="142" spans="1:20" ht="15.75" thickBot="1" x14ac:dyDescent="0.3">
      <c r="T142" s="14">
        <f t="shared" si="19"/>
        <v>0</v>
      </c>
    </row>
    <row r="143" spans="1:20" s="9" customFormat="1" x14ac:dyDescent="0.25">
      <c r="A143" s="54"/>
      <c r="B143" s="48" t="s">
        <v>0</v>
      </c>
      <c r="C143" s="48" t="s">
        <v>1</v>
      </c>
      <c r="D143" s="31" t="s">
        <v>2</v>
      </c>
      <c r="E143" s="31" t="s">
        <v>3</v>
      </c>
      <c r="F143" s="31" t="s">
        <v>4</v>
      </c>
      <c r="G143" s="31" t="s">
        <v>5</v>
      </c>
      <c r="H143" s="31" t="s">
        <v>6</v>
      </c>
      <c r="I143" s="31" t="s">
        <v>7</v>
      </c>
      <c r="J143" s="31" t="s">
        <v>8</v>
      </c>
      <c r="K143" s="31" t="s">
        <v>9</v>
      </c>
      <c r="L143" s="31" t="s">
        <v>10</v>
      </c>
      <c r="M143" s="31" t="s">
        <v>11</v>
      </c>
      <c r="N143" s="31" t="s">
        <v>12</v>
      </c>
      <c r="O143" s="31" t="s">
        <v>13</v>
      </c>
      <c r="P143" s="32" t="s">
        <v>15</v>
      </c>
      <c r="Q143" s="33" t="s">
        <v>17</v>
      </c>
      <c r="R143" s="34" t="s">
        <v>14</v>
      </c>
      <c r="T143" s="29">
        <f t="shared" si="19"/>
        <v>0</v>
      </c>
    </row>
    <row r="144" spans="1:20" x14ac:dyDescent="0.25">
      <c r="A144" s="55"/>
      <c r="B144" s="77" t="s">
        <v>33</v>
      </c>
      <c r="C144" s="2">
        <v>2017</v>
      </c>
      <c r="D144" s="11">
        <v>116699</v>
      </c>
      <c r="E144" s="11">
        <v>118448</v>
      </c>
      <c r="F144" s="11">
        <v>122940</v>
      </c>
      <c r="G144" s="11">
        <v>115667</v>
      </c>
      <c r="H144" s="11">
        <v>159801</v>
      </c>
      <c r="I144" s="11">
        <v>149683</v>
      </c>
      <c r="J144" s="11">
        <v>118105</v>
      </c>
      <c r="K144" s="11">
        <v>112211</v>
      </c>
      <c r="L144" s="11">
        <v>97132</v>
      </c>
      <c r="M144" s="11">
        <v>180354</v>
      </c>
      <c r="N144" s="11">
        <v>216660</v>
      </c>
      <c r="O144" s="11">
        <v>209808</v>
      </c>
      <c r="P144" s="11">
        <f>SUM(D144:O144)</f>
        <v>1717508</v>
      </c>
      <c r="Q144" s="20"/>
      <c r="R144" s="36">
        <f>P148/P144</f>
        <v>35.426129543501396</v>
      </c>
      <c r="T144" s="14">
        <f t="shared" si="19"/>
        <v>1013554</v>
      </c>
    </row>
    <row r="145" spans="1:20" x14ac:dyDescent="0.25">
      <c r="A145" s="55"/>
      <c r="B145" s="78"/>
      <c r="C145" s="2">
        <v>2018</v>
      </c>
      <c r="D145" s="11">
        <v>112952</v>
      </c>
      <c r="E145" s="11">
        <v>119170</v>
      </c>
      <c r="F145" s="11">
        <v>83974</v>
      </c>
      <c r="G145" s="11">
        <v>129666</v>
      </c>
      <c r="H145" s="11">
        <v>138745</v>
      </c>
      <c r="I145" s="11">
        <v>113985</v>
      </c>
      <c r="J145" s="11">
        <v>120667</v>
      </c>
      <c r="K145" s="11">
        <v>101529</v>
      </c>
      <c r="L145" s="11">
        <v>143120</v>
      </c>
      <c r="M145" s="11">
        <v>166378</v>
      </c>
      <c r="N145" s="11">
        <v>173272</v>
      </c>
      <c r="O145" s="11">
        <v>187384</v>
      </c>
      <c r="P145" s="7">
        <f>SUM(D145:O145)</f>
        <v>1590842</v>
      </c>
      <c r="Q145" s="74">
        <f t="shared" si="20"/>
        <v>-7.3749874818632571E-2</v>
      </c>
      <c r="R145" s="36">
        <f t="shared" ref="R145:R146" si="21">P149/P145</f>
        <v>36.185250546565911</v>
      </c>
      <c r="T145" s="14">
        <f t="shared" si="19"/>
        <v>920688</v>
      </c>
    </row>
    <row r="146" spans="1:20" x14ac:dyDescent="0.25">
      <c r="A146" s="55"/>
      <c r="B146" s="78"/>
      <c r="C146" s="2">
        <v>2019</v>
      </c>
      <c r="D146" s="11">
        <v>107949</v>
      </c>
      <c r="E146" s="11">
        <v>117357</v>
      </c>
      <c r="F146" s="11">
        <v>73255</v>
      </c>
      <c r="G146" s="11">
        <v>108715</v>
      </c>
      <c r="H146" s="11">
        <v>128478</v>
      </c>
      <c r="I146" s="11">
        <v>101838</v>
      </c>
      <c r="J146" s="11">
        <v>101743</v>
      </c>
      <c r="K146" s="11">
        <v>100797</v>
      </c>
      <c r="L146" s="11"/>
      <c r="M146" s="11"/>
      <c r="N146" s="11"/>
      <c r="O146" s="11"/>
      <c r="P146" s="7">
        <f>SUM(D146:O146)</f>
        <v>840132</v>
      </c>
      <c r="Q146" s="74">
        <f>(P146-T145)/T145</f>
        <v>-8.7495438194046191E-2</v>
      </c>
      <c r="R146" s="36">
        <f t="shared" si="21"/>
        <v>38.369193174405929</v>
      </c>
      <c r="T146" s="14">
        <f t="shared" si="19"/>
        <v>840132</v>
      </c>
    </row>
    <row r="147" spans="1:20" x14ac:dyDescent="0.25">
      <c r="A147" s="55"/>
      <c r="B147" s="78"/>
      <c r="C147" s="21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8"/>
      <c r="Q147" s="24"/>
      <c r="R147" s="39"/>
      <c r="T147" s="14">
        <f t="shared" si="19"/>
        <v>0</v>
      </c>
    </row>
    <row r="148" spans="1:20" x14ac:dyDescent="0.25">
      <c r="A148" s="55"/>
      <c r="B148" s="78"/>
      <c r="C148" s="2">
        <v>2017</v>
      </c>
      <c r="D148" s="10">
        <v>5333574.54</v>
      </c>
      <c r="E148" s="10">
        <v>4000314.67</v>
      </c>
      <c r="F148" s="10">
        <v>4115729.32</v>
      </c>
      <c r="G148" s="10">
        <v>3929018.25</v>
      </c>
      <c r="H148" s="10">
        <v>4907768.07</v>
      </c>
      <c r="I148" s="10">
        <v>4551803.3499999996</v>
      </c>
      <c r="J148" s="10">
        <v>3871356.61</v>
      </c>
      <c r="K148" s="10">
        <v>3785998.72</v>
      </c>
      <c r="L148" s="10">
        <v>3029906.82</v>
      </c>
      <c r="M148" s="10">
        <v>5760584.1900000004</v>
      </c>
      <c r="N148" s="10">
        <v>7290020.6100000003</v>
      </c>
      <c r="O148" s="10">
        <v>10268585.75</v>
      </c>
      <c r="P148" s="10">
        <f>SUM(D148:O148)</f>
        <v>60844660.899999999</v>
      </c>
      <c r="Q148" s="20"/>
      <c r="R148" s="36"/>
      <c r="T148" s="14">
        <f t="shared" si="19"/>
        <v>34495563.530000001</v>
      </c>
    </row>
    <row r="149" spans="1:20" x14ac:dyDescent="0.25">
      <c r="A149" s="55"/>
      <c r="B149" s="78"/>
      <c r="C149" s="2">
        <v>2018</v>
      </c>
      <c r="D149" s="10">
        <v>5571184.5899999999</v>
      </c>
      <c r="E149" s="10">
        <v>3995679.88</v>
      </c>
      <c r="F149" s="10">
        <v>3016231.94</v>
      </c>
      <c r="G149" s="10">
        <v>4313576.42</v>
      </c>
      <c r="H149" s="10">
        <v>4248397.38</v>
      </c>
      <c r="I149" s="10">
        <v>3656368.51</v>
      </c>
      <c r="J149" s="10">
        <v>4034225.6</v>
      </c>
      <c r="K149" s="10">
        <v>3483023.52</v>
      </c>
      <c r="L149" s="10">
        <v>5089609.66</v>
      </c>
      <c r="M149" s="10">
        <v>5091530.24</v>
      </c>
      <c r="N149" s="10">
        <v>6276502.21</v>
      </c>
      <c r="O149" s="10">
        <v>8788686.4000000004</v>
      </c>
      <c r="P149" s="10">
        <f>SUM(D149:O149)</f>
        <v>57565016.350000001</v>
      </c>
      <c r="Q149" s="74">
        <f t="shared" si="20"/>
        <v>-5.390192831200407E-2</v>
      </c>
      <c r="R149" s="36"/>
      <c r="T149" s="14">
        <f t="shared" si="19"/>
        <v>32318687.84</v>
      </c>
    </row>
    <row r="150" spans="1:20" x14ac:dyDescent="0.25">
      <c r="A150" s="55"/>
      <c r="B150" s="78"/>
      <c r="C150" s="2">
        <v>2019</v>
      </c>
      <c r="D150" s="10">
        <v>5483280.4500000002</v>
      </c>
      <c r="E150" s="10">
        <v>4994541.57</v>
      </c>
      <c r="F150" s="10">
        <v>3579581.16</v>
      </c>
      <c r="G150" s="10">
        <v>3915286.09</v>
      </c>
      <c r="H150" s="10">
        <v>4028854.29</v>
      </c>
      <c r="I150" s="10">
        <v>3265850.03</v>
      </c>
      <c r="J150" s="10">
        <v>3481961.91</v>
      </c>
      <c r="K150" s="10">
        <v>3485831.5</v>
      </c>
      <c r="L150" s="10"/>
      <c r="M150" s="10"/>
      <c r="N150" s="10"/>
      <c r="O150" s="10"/>
      <c r="P150" s="10">
        <f>SUM(D150:O150)</f>
        <v>32235187</v>
      </c>
      <c r="Q150" s="74">
        <f>(P150-T149)/T149</f>
        <v>-2.5836704885231457E-3</v>
      </c>
      <c r="R150" s="36"/>
      <c r="T150" s="14">
        <f t="shared" si="19"/>
        <v>32235187</v>
      </c>
    </row>
    <row r="151" spans="1:20" x14ac:dyDescent="0.25">
      <c r="A151" s="55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8"/>
      <c r="Q151" s="24"/>
      <c r="R151" s="39"/>
      <c r="T151" s="14">
        <f t="shared" si="19"/>
        <v>0</v>
      </c>
    </row>
    <row r="152" spans="1:20" x14ac:dyDescent="0.25">
      <c r="A152" s="55"/>
      <c r="B152" s="1" t="s">
        <v>0</v>
      </c>
      <c r="C152" s="1" t="s">
        <v>1</v>
      </c>
      <c r="D152" s="2" t="s">
        <v>2</v>
      </c>
      <c r="E152" s="2" t="s">
        <v>3</v>
      </c>
      <c r="F152" s="2" t="s">
        <v>4</v>
      </c>
      <c r="G152" s="2" t="s">
        <v>5</v>
      </c>
      <c r="H152" s="2" t="s">
        <v>6</v>
      </c>
      <c r="I152" s="2" t="s">
        <v>7</v>
      </c>
      <c r="J152" s="2" t="s">
        <v>8</v>
      </c>
      <c r="K152" s="2" t="s">
        <v>9</v>
      </c>
      <c r="L152" s="2" t="s">
        <v>10</v>
      </c>
      <c r="M152" s="2" t="s">
        <v>11</v>
      </c>
      <c r="N152" s="2" t="s">
        <v>12</v>
      </c>
      <c r="O152" s="2" t="s">
        <v>13</v>
      </c>
      <c r="P152" s="17" t="s">
        <v>15</v>
      </c>
      <c r="Q152" s="18" t="s">
        <v>17</v>
      </c>
      <c r="R152" s="40" t="s">
        <v>14</v>
      </c>
      <c r="T152" s="14">
        <f t="shared" si="19"/>
        <v>0</v>
      </c>
    </row>
    <row r="153" spans="1:20" x14ac:dyDescent="0.25">
      <c r="A153" s="55"/>
      <c r="B153" s="77" t="s">
        <v>34</v>
      </c>
      <c r="C153" s="2">
        <v>2017</v>
      </c>
      <c r="D153" s="1">
        <v>84035</v>
      </c>
      <c r="E153" s="1">
        <v>57190</v>
      </c>
      <c r="F153" s="1">
        <v>67918</v>
      </c>
      <c r="G153" s="1">
        <v>39534</v>
      </c>
      <c r="H153" s="1">
        <v>40386</v>
      </c>
      <c r="I153" s="1">
        <v>55380</v>
      </c>
      <c r="J153" s="1">
        <v>57597</v>
      </c>
      <c r="K153" s="1">
        <v>77201</v>
      </c>
      <c r="L153" s="1">
        <v>63974</v>
      </c>
      <c r="M153" s="1">
        <v>62533</v>
      </c>
      <c r="N153" s="1">
        <v>58328</v>
      </c>
      <c r="O153" s="1">
        <v>74753</v>
      </c>
      <c r="P153" s="7">
        <f>SUM(D153:O153)</f>
        <v>738829</v>
      </c>
      <c r="Q153" s="20"/>
      <c r="R153" s="36">
        <f>P157/P153</f>
        <v>13.784774650155857</v>
      </c>
      <c r="T153" s="14">
        <f t="shared" si="19"/>
        <v>479241</v>
      </c>
    </row>
    <row r="154" spans="1:20" x14ac:dyDescent="0.25">
      <c r="A154" s="55"/>
      <c r="B154" s="78"/>
      <c r="C154" s="2">
        <v>2018</v>
      </c>
      <c r="D154" s="1">
        <v>60039</v>
      </c>
      <c r="E154" s="1">
        <v>58544</v>
      </c>
      <c r="F154" s="1">
        <v>55133</v>
      </c>
      <c r="G154" s="1">
        <v>56434</v>
      </c>
      <c r="H154" s="1">
        <v>56333</v>
      </c>
      <c r="I154" s="1">
        <v>60692</v>
      </c>
      <c r="J154" s="1">
        <v>49693</v>
      </c>
      <c r="K154" s="1">
        <v>43723</v>
      </c>
      <c r="L154" s="1">
        <v>43212</v>
      </c>
      <c r="M154" s="1">
        <v>51212</v>
      </c>
      <c r="N154" s="1">
        <v>46952</v>
      </c>
      <c r="O154" s="1">
        <v>56796</v>
      </c>
      <c r="P154" s="7">
        <f>SUM(D154:O154)</f>
        <v>638763</v>
      </c>
      <c r="Q154" s="74">
        <f t="shared" si="20"/>
        <v>-0.13543864683167553</v>
      </c>
      <c r="R154" s="36">
        <f t="shared" ref="R154:R155" si="22">P158/P154</f>
        <v>13.905553280324627</v>
      </c>
      <c r="T154" s="14">
        <f t="shared" si="19"/>
        <v>440591</v>
      </c>
    </row>
    <row r="155" spans="1:20" x14ac:dyDescent="0.25">
      <c r="A155" s="55"/>
      <c r="B155" s="78"/>
      <c r="C155" s="2">
        <v>2019</v>
      </c>
      <c r="D155" s="1">
        <v>76921</v>
      </c>
      <c r="E155" s="1">
        <v>36987</v>
      </c>
      <c r="F155" s="1">
        <v>43776</v>
      </c>
      <c r="G155" s="1">
        <v>48556</v>
      </c>
      <c r="H155" s="1">
        <v>51974</v>
      </c>
      <c r="I155" s="1">
        <v>50291</v>
      </c>
      <c r="J155" s="1">
        <v>52794</v>
      </c>
      <c r="K155" s="1">
        <v>50520</v>
      </c>
      <c r="L155" s="1"/>
      <c r="M155" s="1"/>
      <c r="N155" s="1"/>
      <c r="O155" s="1"/>
      <c r="P155" s="7">
        <f>SUM(D155:O155)</f>
        <v>411819</v>
      </c>
      <c r="Q155" s="74">
        <f>(P155-T154)/T154</f>
        <v>-6.5303195026680069E-2</v>
      </c>
      <c r="R155" s="36">
        <f t="shared" si="22"/>
        <v>15.204003943480025</v>
      </c>
      <c r="T155" s="14">
        <f t="shared" si="19"/>
        <v>411819</v>
      </c>
    </row>
    <row r="156" spans="1:20" x14ac:dyDescent="0.25">
      <c r="A156" s="55"/>
      <c r="B156" s="78"/>
      <c r="C156" s="21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8"/>
      <c r="Q156" s="24"/>
      <c r="R156" s="39"/>
      <c r="T156" s="14">
        <f t="shared" si="19"/>
        <v>0</v>
      </c>
    </row>
    <row r="157" spans="1:20" x14ac:dyDescent="0.25">
      <c r="A157" s="55"/>
      <c r="B157" s="78"/>
      <c r="C157" s="2">
        <v>2017</v>
      </c>
      <c r="D157" s="10">
        <v>1194716.04</v>
      </c>
      <c r="E157" s="10">
        <v>844119.98</v>
      </c>
      <c r="F157" s="10">
        <v>934399.41</v>
      </c>
      <c r="G157" s="10">
        <v>602790.22</v>
      </c>
      <c r="H157" s="10">
        <v>591666.94999999995</v>
      </c>
      <c r="I157" s="10">
        <v>665385.51</v>
      </c>
      <c r="J157" s="10">
        <v>763739.36</v>
      </c>
      <c r="K157" s="10">
        <v>970857.63</v>
      </c>
      <c r="L157" s="10">
        <v>766366.66</v>
      </c>
      <c r="M157" s="10">
        <v>858347.39</v>
      </c>
      <c r="N157" s="10">
        <v>881040.88</v>
      </c>
      <c r="O157" s="10">
        <v>1111161.24</v>
      </c>
      <c r="P157" s="10">
        <f>SUM(D157:O157)</f>
        <v>10184591.270000001</v>
      </c>
      <c r="Q157" s="20"/>
      <c r="R157" s="36"/>
      <c r="T157" s="14">
        <f t="shared" si="19"/>
        <v>6567675.1000000006</v>
      </c>
    </row>
    <row r="158" spans="1:20" x14ac:dyDescent="0.25">
      <c r="A158" s="55"/>
      <c r="B158" s="78"/>
      <c r="C158" s="2">
        <v>2018</v>
      </c>
      <c r="D158" s="10">
        <v>807147.3</v>
      </c>
      <c r="E158" s="10">
        <v>738179.86</v>
      </c>
      <c r="F158" s="10">
        <v>845057.64</v>
      </c>
      <c r="G158" s="10">
        <v>813018.57</v>
      </c>
      <c r="H158" s="10">
        <v>880298.04</v>
      </c>
      <c r="I158" s="10">
        <v>845802.68</v>
      </c>
      <c r="J158" s="10">
        <v>746482.93</v>
      </c>
      <c r="K158" s="10">
        <v>691317.5</v>
      </c>
      <c r="L158" s="10">
        <v>572717.91</v>
      </c>
      <c r="M158" s="10">
        <v>846513.6</v>
      </c>
      <c r="N158" s="10">
        <v>168049.87</v>
      </c>
      <c r="O158" s="10">
        <v>927767.03</v>
      </c>
      <c r="P158" s="10">
        <f>SUM(D158:O158)</f>
        <v>8882352.9299999997</v>
      </c>
      <c r="Q158" s="74">
        <f t="shared" si="20"/>
        <v>-0.12786358386672905</v>
      </c>
      <c r="R158" s="36"/>
      <c r="T158" s="14">
        <f t="shared" si="19"/>
        <v>6367304.5199999996</v>
      </c>
    </row>
    <row r="159" spans="1:20" x14ac:dyDescent="0.25">
      <c r="A159" s="55"/>
      <c r="B159" s="78"/>
      <c r="C159" s="2">
        <v>2019</v>
      </c>
      <c r="D159" s="10">
        <v>1137926.1599999999</v>
      </c>
      <c r="E159" s="10">
        <v>546279.53</v>
      </c>
      <c r="F159" s="10">
        <v>707130.04</v>
      </c>
      <c r="G159" s="10">
        <v>797825.98</v>
      </c>
      <c r="H159" s="10">
        <v>829923.41</v>
      </c>
      <c r="I159" s="10">
        <v>760583.32</v>
      </c>
      <c r="J159" s="10">
        <v>779450.22</v>
      </c>
      <c r="K159" s="10">
        <v>702179.04</v>
      </c>
      <c r="L159" s="10"/>
      <c r="M159" s="10"/>
      <c r="N159" s="10"/>
      <c r="O159" s="10"/>
      <c r="P159" s="10">
        <f>SUM(D159:O159)</f>
        <v>6261297.7000000002</v>
      </c>
      <c r="Q159" s="74">
        <f>(P159-T158)/T158</f>
        <v>-1.6648617898991171E-2</v>
      </c>
      <c r="R159" s="36"/>
      <c r="T159" s="14">
        <f t="shared" si="19"/>
        <v>6261297.7000000002</v>
      </c>
    </row>
    <row r="160" spans="1:20" x14ac:dyDescent="0.25">
      <c r="A160" s="55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8"/>
      <c r="Q160" s="24"/>
      <c r="R160" s="39"/>
      <c r="T160" s="14">
        <f t="shared" si="19"/>
        <v>0</v>
      </c>
    </row>
    <row r="161" spans="1:20" x14ac:dyDescent="0.25">
      <c r="A161" s="55"/>
      <c r="B161" s="1" t="s">
        <v>0</v>
      </c>
      <c r="C161" s="1" t="s">
        <v>1</v>
      </c>
      <c r="D161" s="2" t="s">
        <v>2</v>
      </c>
      <c r="E161" s="2" t="s">
        <v>3</v>
      </c>
      <c r="F161" s="2" t="s">
        <v>4</v>
      </c>
      <c r="G161" s="2" t="s">
        <v>5</v>
      </c>
      <c r="H161" s="2" t="s">
        <v>6</v>
      </c>
      <c r="I161" s="2" t="s">
        <v>7</v>
      </c>
      <c r="J161" s="2" t="s">
        <v>8</v>
      </c>
      <c r="K161" s="2" t="s">
        <v>9</v>
      </c>
      <c r="L161" s="2" t="s">
        <v>10</v>
      </c>
      <c r="M161" s="2" t="s">
        <v>11</v>
      </c>
      <c r="N161" s="2" t="s">
        <v>12</v>
      </c>
      <c r="O161" s="2" t="s">
        <v>13</v>
      </c>
      <c r="P161" s="17" t="s">
        <v>15</v>
      </c>
      <c r="Q161" s="18" t="s">
        <v>17</v>
      </c>
      <c r="R161" s="40" t="s">
        <v>14</v>
      </c>
      <c r="T161" s="14">
        <f t="shared" si="19"/>
        <v>0</v>
      </c>
    </row>
    <row r="162" spans="1:20" x14ac:dyDescent="0.25">
      <c r="A162" s="55"/>
      <c r="B162" s="77" t="s">
        <v>35</v>
      </c>
      <c r="C162" s="2">
        <v>2017</v>
      </c>
      <c r="D162" s="11">
        <v>21287</v>
      </c>
      <c r="E162" s="11">
        <v>18761</v>
      </c>
      <c r="F162" s="11">
        <v>30747</v>
      </c>
      <c r="G162" s="11">
        <v>29533</v>
      </c>
      <c r="H162" s="11">
        <v>29324</v>
      </c>
      <c r="I162" s="11">
        <v>33377</v>
      </c>
      <c r="J162" s="11">
        <v>21176</v>
      </c>
      <c r="K162" s="11">
        <v>41192</v>
      </c>
      <c r="L162" s="11">
        <v>32324</v>
      </c>
      <c r="M162" s="11">
        <v>28524</v>
      </c>
      <c r="N162" s="11">
        <v>28828</v>
      </c>
      <c r="O162" s="11">
        <v>34187</v>
      </c>
      <c r="P162" s="11">
        <f>SUM(D162:O162)</f>
        <v>349260</v>
      </c>
      <c r="Q162" s="20"/>
      <c r="R162" s="36">
        <f>P166/P162</f>
        <v>23.779863282368435</v>
      </c>
      <c r="T162" s="14">
        <f t="shared" si="19"/>
        <v>225397</v>
      </c>
    </row>
    <row r="163" spans="1:20" x14ac:dyDescent="0.25">
      <c r="A163" s="55"/>
      <c r="B163" s="78"/>
      <c r="C163" s="2">
        <v>2018</v>
      </c>
      <c r="D163" s="11">
        <v>32000</v>
      </c>
      <c r="E163" s="11">
        <v>25409</v>
      </c>
      <c r="F163" s="11">
        <v>37674</v>
      </c>
      <c r="G163" s="11">
        <v>36477</v>
      </c>
      <c r="H163" s="11">
        <v>31986</v>
      </c>
      <c r="I163" s="11">
        <v>33832</v>
      </c>
      <c r="J163" s="11">
        <v>39003</v>
      </c>
      <c r="K163" s="11">
        <v>36266</v>
      </c>
      <c r="L163" s="11">
        <v>35086</v>
      </c>
      <c r="M163" s="11">
        <v>54681</v>
      </c>
      <c r="N163" s="11">
        <v>33089</v>
      </c>
      <c r="O163" s="11">
        <v>31180</v>
      </c>
      <c r="P163" s="11">
        <f>SUM(D163:O163)</f>
        <v>426683</v>
      </c>
      <c r="Q163" s="20">
        <f t="shared" si="20"/>
        <v>0.22167726049361508</v>
      </c>
      <c r="R163" s="36">
        <f t="shared" ref="R163:R164" si="23">P167/P163</f>
        <v>21.726898493729539</v>
      </c>
      <c r="T163" s="14">
        <f t="shared" si="19"/>
        <v>272647</v>
      </c>
    </row>
    <row r="164" spans="1:20" x14ac:dyDescent="0.25">
      <c r="A164" s="55"/>
      <c r="B164" s="78"/>
      <c r="C164" s="2">
        <v>2019</v>
      </c>
      <c r="D164" s="11">
        <v>27324</v>
      </c>
      <c r="E164" s="11">
        <v>22231</v>
      </c>
      <c r="F164" s="11">
        <v>34665</v>
      </c>
      <c r="G164" s="11">
        <v>38196</v>
      </c>
      <c r="H164" s="11">
        <v>28112</v>
      </c>
      <c r="I164" s="11">
        <v>23217</v>
      </c>
      <c r="J164" s="11">
        <v>35774</v>
      </c>
      <c r="K164" s="11">
        <v>33896</v>
      </c>
      <c r="L164" s="11"/>
      <c r="M164" s="11"/>
      <c r="N164" s="11"/>
      <c r="O164" s="11"/>
      <c r="P164" s="11">
        <f>SUM(D164:O164)</f>
        <v>243415</v>
      </c>
      <c r="Q164" s="74">
        <f>(P164-T163)/T163</f>
        <v>-0.10721555711231005</v>
      </c>
      <c r="R164" s="36">
        <f t="shared" si="23"/>
        <v>20.129628330217944</v>
      </c>
      <c r="T164" s="14">
        <f t="shared" si="19"/>
        <v>243415</v>
      </c>
    </row>
    <row r="165" spans="1:20" x14ac:dyDescent="0.25">
      <c r="A165" s="55"/>
      <c r="B165" s="78"/>
      <c r="C165" s="21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8"/>
      <c r="Q165" s="24"/>
      <c r="R165" s="39"/>
      <c r="T165" s="14">
        <f t="shared" si="19"/>
        <v>0</v>
      </c>
    </row>
    <row r="166" spans="1:20" x14ac:dyDescent="0.25">
      <c r="A166" s="55"/>
      <c r="B166" s="78"/>
      <c r="C166" s="2">
        <v>2017</v>
      </c>
      <c r="D166" s="10">
        <v>417536.62</v>
      </c>
      <c r="E166" s="10">
        <v>406888.45</v>
      </c>
      <c r="F166" s="10">
        <v>796088.2</v>
      </c>
      <c r="G166" s="10">
        <v>682465.31</v>
      </c>
      <c r="H166" s="10">
        <v>629330.93000000005</v>
      </c>
      <c r="I166" s="10">
        <v>648361.48</v>
      </c>
      <c r="J166" s="10">
        <v>448430.82</v>
      </c>
      <c r="K166" s="10">
        <v>873679.79</v>
      </c>
      <c r="L166" s="10">
        <v>665344.26</v>
      </c>
      <c r="M166" s="10">
        <v>747183.11</v>
      </c>
      <c r="N166" s="10">
        <v>783414.65</v>
      </c>
      <c r="O166" s="10">
        <v>1206631.43</v>
      </c>
      <c r="P166" s="10">
        <f>SUM(D166:O166)</f>
        <v>8305355.0499999998</v>
      </c>
      <c r="Q166" s="20"/>
      <c r="R166" s="36"/>
      <c r="T166" s="14">
        <f t="shared" si="19"/>
        <v>4902781.5999999996</v>
      </c>
    </row>
    <row r="167" spans="1:20" x14ac:dyDescent="0.25">
      <c r="A167" s="55"/>
      <c r="B167" s="78"/>
      <c r="C167" s="2">
        <v>2018</v>
      </c>
      <c r="D167" s="10">
        <v>490282.94</v>
      </c>
      <c r="E167" s="10">
        <v>496630.03</v>
      </c>
      <c r="F167" s="10">
        <v>905766.69</v>
      </c>
      <c r="G167" s="10">
        <v>706846.53</v>
      </c>
      <c r="H167" s="10">
        <v>637466.82999999996</v>
      </c>
      <c r="I167" s="10">
        <v>656446.43000000005</v>
      </c>
      <c r="J167" s="10">
        <v>725063.28</v>
      </c>
      <c r="K167" s="10">
        <v>769536.08</v>
      </c>
      <c r="L167" s="10">
        <v>674855.87</v>
      </c>
      <c r="M167" s="10">
        <v>1069232.1399999999</v>
      </c>
      <c r="N167" s="10">
        <v>836191.11</v>
      </c>
      <c r="O167" s="10">
        <v>1302180.3</v>
      </c>
      <c r="P167" s="10">
        <f>SUM(D167:O167)</f>
        <v>9270498.2300000004</v>
      </c>
      <c r="Q167" s="20">
        <f t="shared" si="20"/>
        <v>0.11620733541066383</v>
      </c>
      <c r="R167" s="36"/>
      <c r="T167" s="14">
        <f t="shared" si="19"/>
        <v>5388038.8100000005</v>
      </c>
    </row>
    <row r="168" spans="1:20" x14ac:dyDescent="0.25">
      <c r="A168" s="55"/>
      <c r="B168" s="78"/>
      <c r="C168" s="2">
        <v>2019</v>
      </c>
      <c r="D168" s="10">
        <v>325041.27</v>
      </c>
      <c r="E168" s="10">
        <v>430950.05</v>
      </c>
      <c r="F168" s="10">
        <v>827369.74</v>
      </c>
      <c r="G168" s="10">
        <v>757021.46</v>
      </c>
      <c r="H168" s="10">
        <v>640346.17000000004</v>
      </c>
      <c r="I168" s="10">
        <v>524663.34</v>
      </c>
      <c r="J168" s="10">
        <v>646230.18000000005</v>
      </c>
      <c r="K168" s="10">
        <v>748231.27</v>
      </c>
      <c r="L168" s="10"/>
      <c r="M168" s="10"/>
      <c r="N168" s="10"/>
      <c r="O168" s="10"/>
      <c r="P168" s="10">
        <f>SUM(D168:O168)</f>
        <v>4899853.4800000004</v>
      </c>
      <c r="Q168" s="74">
        <f>(P168-T167)/T167</f>
        <v>-9.06053848561644E-2</v>
      </c>
      <c r="R168" s="36"/>
      <c r="T168" s="14">
        <f t="shared" si="19"/>
        <v>4899853.4800000004</v>
      </c>
    </row>
    <row r="169" spans="1:20" x14ac:dyDescent="0.25">
      <c r="A169" s="55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8"/>
      <c r="Q169" s="24"/>
      <c r="R169" s="39"/>
      <c r="T169" s="14">
        <f t="shared" si="19"/>
        <v>0</v>
      </c>
    </row>
    <row r="170" spans="1:20" x14ac:dyDescent="0.25">
      <c r="A170" s="55"/>
      <c r="B170" s="1" t="s">
        <v>0</v>
      </c>
      <c r="C170" s="1" t="s">
        <v>1</v>
      </c>
      <c r="D170" s="2" t="s">
        <v>2</v>
      </c>
      <c r="E170" s="2" t="s">
        <v>3</v>
      </c>
      <c r="F170" s="2" t="s">
        <v>4</v>
      </c>
      <c r="G170" s="2" t="s">
        <v>5</v>
      </c>
      <c r="H170" s="2" t="s">
        <v>6</v>
      </c>
      <c r="I170" s="2" t="s">
        <v>7</v>
      </c>
      <c r="J170" s="2" t="s">
        <v>8</v>
      </c>
      <c r="K170" s="2" t="s">
        <v>9</v>
      </c>
      <c r="L170" s="2" t="s">
        <v>10</v>
      </c>
      <c r="M170" s="2" t="s">
        <v>11</v>
      </c>
      <c r="N170" s="2" t="s">
        <v>12</v>
      </c>
      <c r="O170" s="2" t="s">
        <v>13</v>
      </c>
      <c r="P170" s="17" t="s">
        <v>15</v>
      </c>
      <c r="Q170" s="18" t="s">
        <v>17</v>
      </c>
      <c r="R170" s="40" t="s">
        <v>14</v>
      </c>
      <c r="T170" s="14">
        <f t="shared" si="19"/>
        <v>0</v>
      </c>
    </row>
    <row r="171" spans="1:20" x14ac:dyDescent="0.25">
      <c r="A171" s="55"/>
      <c r="B171" s="77" t="s">
        <v>36</v>
      </c>
      <c r="C171" s="2">
        <v>2017</v>
      </c>
      <c r="D171" s="1">
        <v>4549</v>
      </c>
      <c r="E171" s="1">
        <v>3468</v>
      </c>
      <c r="F171" s="1">
        <v>4197</v>
      </c>
      <c r="G171" s="1">
        <v>3014</v>
      </c>
      <c r="H171" s="1">
        <v>4265</v>
      </c>
      <c r="I171" s="1">
        <v>3566</v>
      </c>
      <c r="J171" s="1">
        <v>2384</v>
      </c>
      <c r="K171" s="1">
        <v>3918</v>
      </c>
      <c r="L171" s="1">
        <v>3846</v>
      </c>
      <c r="M171" s="1">
        <v>4795</v>
      </c>
      <c r="N171" s="1">
        <v>3684</v>
      </c>
      <c r="O171" s="1">
        <v>3380</v>
      </c>
      <c r="P171" s="7">
        <f>SUM(D171:O171)</f>
        <v>45066</v>
      </c>
      <c r="Q171" s="20"/>
      <c r="R171" s="36">
        <f>P175/P171</f>
        <v>70.813185771978866</v>
      </c>
      <c r="T171" s="14">
        <f t="shared" si="19"/>
        <v>29361</v>
      </c>
    </row>
    <row r="172" spans="1:20" x14ac:dyDescent="0.25">
      <c r="A172" s="55"/>
      <c r="B172" s="78"/>
      <c r="C172" s="2">
        <v>2018</v>
      </c>
      <c r="D172" s="1">
        <v>4455</v>
      </c>
      <c r="E172" s="1">
        <v>3494</v>
      </c>
      <c r="F172" s="1">
        <v>3529</v>
      </c>
      <c r="G172" s="1">
        <v>3365</v>
      </c>
      <c r="H172" s="1">
        <v>3656</v>
      </c>
      <c r="I172" s="1">
        <v>3393</v>
      </c>
      <c r="J172" s="1">
        <v>2944</v>
      </c>
      <c r="K172" s="1">
        <v>3035</v>
      </c>
      <c r="L172" s="1">
        <v>1716</v>
      </c>
      <c r="M172" s="1">
        <v>4937</v>
      </c>
      <c r="N172" s="1">
        <v>3556</v>
      </c>
      <c r="O172" s="1">
        <v>3389</v>
      </c>
      <c r="P172" s="7">
        <f>SUM(D172:O172)</f>
        <v>41469</v>
      </c>
      <c r="Q172" s="74">
        <f t="shared" si="20"/>
        <v>-7.9816269471441881E-2</v>
      </c>
      <c r="R172" s="36">
        <f t="shared" ref="R172:R173" si="24">P176/P172</f>
        <v>90.436642069979982</v>
      </c>
      <c r="T172" s="14">
        <f t="shared" si="19"/>
        <v>27871</v>
      </c>
    </row>
    <row r="173" spans="1:20" x14ac:dyDescent="0.25">
      <c r="A173" s="55"/>
      <c r="B173" s="78"/>
      <c r="C173" s="2">
        <v>2019</v>
      </c>
      <c r="D173" s="1">
        <v>4311</v>
      </c>
      <c r="E173" s="1">
        <v>2900</v>
      </c>
      <c r="F173" s="1">
        <v>3348</v>
      </c>
      <c r="G173" s="1">
        <v>3713</v>
      </c>
      <c r="H173" s="1">
        <v>3220</v>
      </c>
      <c r="I173" s="1">
        <v>2412</v>
      </c>
      <c r="J173" s="1">
        <v>2797</v>
      </c>
      <c r="K173" s="1">
        <v>2526</v>
      </c>
      <c r="L173" s="1"/>
      <c r="M173" s="1"/>
      <c r="N173" s="1"/>
      <c r="O173" s="1"/>
      <c r="P173" s="7">
        <f>SUM(D173:O173)</f>
        <v>25227</v>
      </c>
      <c r="Q173" s="74">
        <f>(P173-T172)/T172</f>
        <v>-9.4865630942556775E-2</v>
      </c>
      <c r="R173" s="36">
        <f t="shared" si="24"/>
        <v>95.887572838625275</v>
      </c>
      <c r="T173" s="14">
        <f t="shared" si="19"/>
        <v>25227</v>
      </c>
    </row>
    <row r="174" spans="1:20" x14ac:dyDescent="0.25">
      <c r="A174" s="55"/>
      <c r="B174" s="78"/>
      <c r="C174" s="21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8"/>
      <c r="Q174" s="24"/>
      <c r="R174" s="39"/>
      <c r="T174" s="14">
        <f t="shared" si="19"/>
        <v>0</v>
      </c>
    </row>
    <row r="175" spans="1:20" x14ac:dyDescent="0.25">
      <c r="A175" s="55"/>
      <c r="B175" s="78"/>
      <c r="C175" s="2">
        <v>2017</v>
      </c>
      <c r="D175" s="10">
        <v>234528.89</v>
      </c>
      <c r="E175" s="10">
        <v>180070.92</v>
      </c>
      <c r="F175" s="10">
        <v>219498.62</v>
      </c>
      <c r="G175" s="10">
        <v>166265.39000000001</v>
      </c>
      <c r="H175" s="10">
        <v>297197.14</v>
      </c>
      <c r="I175" s="10">
        <v>203368.05</v>
      </c>
      <c r="J175" s="10">
        <v>172570.86</v>
      </c>
      <c r="K175" s="10">
        <v>314904.63</v>
      </c>
      <c r="L175" s="10">
        <v>267356.55</v>
      </c>
      <c r="M175" s="10">
        <v>436161.42</v>
      </c>
      <c r="N175" s="10">
        <v>313133.24</v>
      </c>
      <c r="O175" s="10">
        <v>386211.32</v>
      </c>
      <c r="P175" s="10">
        <f>SUM(D175:O175)</f>
        <v>3191267.03</v>
      </c>
      <c r="Q175" s="20"/>
      <c r="R175" s="36"/>
      <c r="T175" s="14">
        <f t="shared" si="19"/>
        <v>1788404.5</v>
      </c>
    </row>
    <row r="176" spans="1:20" x14ac:dyDescent="0.25">
      <c r="A176" s="55"/>
      <c r="B176" s="78"/>
      <c r="C176" s="2">
        <v>2018</v>
      </c>
      <c r="D176" s="10">
        <v>375747.93</v>
      </c>
      <c r="E176" s="10">
        <v>283542.3</v>
      </c>
      <c r="F176" s="10">
        <v>260620.82</v>
      </c>
      <c r="G176" s="10">
        <v>252996.1</v>
      </c>
      <c r="H176" s="10">
        <v>312836.68</v>
      </c>
      <c r="I176" s="10">
        <v>378828.33</v>
      </c>
      <c r="J176" s="10">
        <v>240529.32</v>
      </c>
      <c r="K176" s="10">
        <v>260766.46</v>
      </c>
      <c r="L176" s="10">
        <v>158677.21</v>
      </c>
      <c r="M176" s="10">
        <v>467260.69</v>
      </c>
      <c r="N176" s="10">
        <v>386334.65</v>
      </c>
      <c r="O176" s="10">
        <v>372176.62</v>
      </c>
      <c r="P176" s="10">
        <f>SUM(D176:O176)</f>
        <v>3750317.11</v>
      </c>
      <c r="Q176" s="20">
        <f t="shared" si="20"/>
        <v>0.17518122888011667</v>
      </c>
      <c r="R176" s="36"/>
      <c r="T176" s="14">
        <f t="shared" si="19"/>
        <v>2365867.94</v>
      </c>
    </row>
    <row r="177" spans="1:20" x14ac:dyDescent="0.25">
      <c r="A177" s="55"/>
      <c r="B177" s="78"/>
      <c r="C177" s="2">
        <v>2019</v>
      </c>
      <c r="D177" s="10">
        <v>401209.29</v>
      </c>
      <c r="E177" s="10">
        <v>296254.39</v>
      </c>
      <c r="F177" s="10">
        <v>267749.7</v>
      </c>
      <c r="G177" s="10">
        <v>332026.92</v>
      </c>
      <c r="H177" s="10">
        <v>346645.26</v>
      </c>
      <c r="I177" s="10">
        <v>268324.08</v>
      </c>
      <c r="J177" s="10">
        <v>269683.84000000003</v>
      </c>
      <c r="K177" s="10">
        <v>237062.32</v>
      </c>
      <c r="L177" s="10"/>
      <c r="M177" s="10"/>
      <c r="N177" s="10"/>
      <c r="O177" s="10"/>
      <c r="P177" s="10">
        <f>SUM(D177:O177)</f>
        <v>2418955.7999999998</v>
      </c>
      <c r="Q177" s="20">
        <f>(P177-T176)/T176</f>
        <v>2.2439063103412218E-2</v>
      </c>
      <c r="R177" s="36"/>
      <c r="T177" s="14">
        <f t="shared" si="19"/>
        <v>2418955.7999999998</v>
      </c>
    </row>
    <row r="178" spans="1:20" x14ac:dyDescent="0.25">
      <c r="A178" s="55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8"/>
      <c r="Q178" s="24"/>
      <c r="R178" s="39"/>
      <c r="T178" s="14">
        <f t="shared" si="19"/>
        <v>0</v>
      </c>
    </row>
    <row r="179" spans="1:20" x14ac:dyDescent="0.25">
      <c r="A179" s="55"/>
      <c r="B179" s="1" t="s">
        <v>0</v>
      </c>
      <c r="C179" s="1" t="s">
        <v>1</v>
      </c>
      <c r="D179" s="2" t="s">
        <v>2</v>
      </c>
      <c r="E179" s="2" t="s">
        <v>3</v>
      </c>
      <c r="F179" s="2" t="s">
        <v>4</v>
      </c>
      <c r="G179" s="2" t="s">
        <v>5</v>
      </c>
      <c r="H179" s="2" t="s">
        <v>6</v>
      </c>
      <c r="I179" s="2" t="s">
        <v>7</v>
      </c>
      <c r="J179" s="2" t="s">
        <v>8</v>
      </c>
      <c r="K179" s="2" t="s">
        <v>9</v>
      </c>
      <c r="L179" s="2" t="s">
        <v>10</v>
      </c>
      <c r="M179" s="2" t="s">
        <v>11</v>
      </c>
      <c r="N179" s="2" t="s">
        <v>12</v>
      </c>
      <c r="O179" s="2" t="s">
        <v>13</v>
      </c>
      <c r="P179" s="17" t="s">
        <v>15</v>
      </c>
      <c r="Q179" s="18" t="s">
        <v>17</v>
      </c>
      <c r="R179" s="40" t="s">
        <v>14</v>
      </c>
      <c r="T179" s="14">
        <f t="shared" si="19"/>
        <v>0</v>
      </c>
    </row>
    <row r="180" spans="1:20" x14ac:dyDescent="0.25">
      <c r="A180" s="55"/>
      <c r="B180" s="77" t="s">
        <v>37</v>
      </c>
      <c r="C180" s="2">
        <v>2017</v>
      </c>
      <c r="D180" s="1">
        <v>86314</v>
      </c>
      <c r="E180" s="1">
        <v>54449</v>
      </c>
      <c r="F180" s="1">
        <v>83414</v>
      </c>
      <c r="G180" s="1">
        <v>81718</v>
      </c>
      <c r="H180" s="1">
        <v>75354</v>
      </c>
      <c r="I180" s="1">
        <v>48800</v>
      </c>
      <c r="J180" s="1">
        <v>50921</v>
      </c>
      <c r="K180" s="1">
        <v>17982</v>
      </c>
      <c r="L180" s="1">
        <v>11130</v>
      </c>
      <c r="M180" s="1">
        <v>12576</v>
      </c>
      <c r="N180" s="1">
        <v>9738</v>
      </c>
      <c r="O180" s="1">
        <v>12555</v>
      </c>
      <c r="P180" s="7">
        <f>SUM(D180:O180)</f>
        <v>544951</v>
      </c>
      <c r="Q180" s="20"/>
      <c r="R180" s="36">
        <f>P184/P180</f>
        <v>10.250440021212917</v>
      </c>
      <c r="T180" s="14">
        <f t="shared" si="19"/>
        <v>498952</v>
      </c>
    </row>
    <row r="181" spans="1:20" x14ac:dyDescent="0.25">
      <c r="A181" s="55"/>
      <c r="B181" s="78"/>
      <c r="C181" s="2">
        <v>2018</v>
      </c>
      <c r="D181" s="1">
        <v>66328</v>
      </c>
      <c r="E181" s="1">
        <v>32884</v>
      </c>
      <c r="F181" s="1">
        <v>43191</v>
      </c>
      <c r="G181" s="1">
        <v>63733</v>
      </c>
      <c r="H181" s="1">
        <v>48468</v>
      </c>
      <c r="I181" s="1">
        <v>46115</v>
      </c>
      <c r="J181" s="1">
        <v>43638</v>
      </c>
      <c r="K181" s="1">
        <v>57214</v>
      </c>
      <c r="L181" s="1">
        <v>47094</v>
      </c>
      <c r="M181" s="1">
        <v>52255</v>
      </c>
      <c r="N181" s="1">
        <v>59002</v>
      </c>
      <c r="O181" s="1">
        <v>42970</v>
      </c>
      <c r="P181" s="7">
        <f>SUM(D181:O181)</f>
        <v>602892</v>
      </c>
      <c r="Q181" s="20">
        <f t="shared" si="20"/>
        <v>0.10632332081232991</v>
      </c>
      <c r="R181" s="36">
        <f t="shared" ref="R181:R182" si="25">P185/P181</f>
        <v>11.019352039834665</v>
      </c>
      <c r="T181" s="14">
        <f t="shared" si="19"/>
        <v>401571</v>
      </c>
    </row>
    <row r="182" spans="1:20" x14ac:dyDescent="0.25">
      <c r="A182" s="55"/>
      <c r="B182" s="78"/>
      <c r="C182" s="2">
        <v>2019</v>
      </c>
      <c r="D182" s="1">
        <v>75351</v>
      </c>
      <c r="E182" s="1">
        <v>61118</v>
      </c>
      <c r="F182" s="1">
        <v>64816</v>
      </c>
      <c r="G182" s="1">
        <v>70007</v>
      </c>
      <c r="H182" s="1">
        <v>53608</v>
      </c>
      <c r="I182" s="1">
        <v>51730</v>
      </c>
      <c r="J182" s="1">
        <v>82625</v>
      </c>
      <c r="K182" s="1">
        <v>64412</v>
      </c>
      <c r="L182" s="1"/>
      <c r="M182" s="1"/>
      <c r="N182" s="1"/>
      <c r="O182" s="1"/>
      <c r="P182" s="7">
        <f>SUM(D182:O182)</f>
        <v>523667</v>
      </c>
      <c r="Q182" s="20">
        <f>(P182-T181)/T181</f>
        <v>0.30404585988530047</v>
      </c>
      <c r="R182" s="36">
        <f t="shared" si="25"/>
        <v>12.17275111855435</v>
      </c>
      <c r="T182" s="14">
        <f t="shared" si="19"/>
        <v>523667</v>
      </c>
    </row>
    <row r="183" spans="1:20" x14ac:dyDescent="0.25">
      <c r="A183" s="55"/>
      <c r="B183" s="78"/>
      <c r="C183" s="21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8"/>
      <c r="Q183" s="24"/>
      <c r="R183" s="39"/>
      <c r="T183" s="14">
        <f t="shared" si="19"/>
        <v>0</v>
      </c>
    </row>
    <row r="184" spans="1:20" x14ac:dyDescent="0.25">
      <c r="A184" s="55"/>
      <c r="B184" s="78"/>
      <c r="C184" s="2">
        <v>2017</v>
      </c>
      <c r="D184" s="10">
        <v>854910.74</v>
      </c>
      <c r="E184" s="10">
        <v>546557.9</v>
      </c>
      <c r="F184" s="10">
        <v>839316.42</v>
      </c>
      <c r="G184" s="10">
        <v>804884.35</v>
      </c>
      <c r="H184" s="10">
        <v>762186.29</v>
      </c>
      <c r="I184" s="10">
        <v>492324.64</v>
      </c>
      <c r="J184" s="10">
        <v>503495.42</v>
      </c>
      <c r="K184" s="10">
        <v>187747.71</v>
      </c>
      <c r="L184" s="10">
        <v>119740.59</v>
      </c>
      <c r="M184" s="10">
        <v>166408.53</v>
      </c>
      <c r="N184" s="10">
        <v>125274.01</v>
      </c>
      <c r="O184" s="10">
        <v>183140.94</v>
      </c>
      <c r="P184" s="10">
        <f>SUM(D184:O184)</f>
        <v>5585987.54</v>
      </c>
      <c r="Q184" s="20"/>
      <c r="R184" s="36"/>
      <c r="T184" s="14">
        <f t="shared" si="19"/>
        <v>4991423.47</v>
      </c>
    </row>
    <row r="185" spans="1:20" x14ac:dyDescent="0.25">
      <c r="A185" s="55"/>
      <c r="B185" s="78"/>
      <c r="C185" s="2">
        <v>2018</v>
      </c>
      <c r="D185" s="10">
        <v>753338.97</v>
      </c>
      <c r="E185" s="10">
        <v>73255.89</v>
      </c>
      <c r="F185" s="10">
        <v>433628.82</v>
      </c>
      <c r="G185" s="10">
        <v>709327.86</v>
      </c>
      <c r="H185" s="10">
        <v>556246.32999999996</v>
      </c>
      <c r="I185" s="10">
        <v>546150.18999999994</v>
      </c>
      <c r="J185" s="10">
        <v>552583.51</v>
      </c>
      <c r="K185" s="10">
        <v>694674.89</v>
      </c>
      <c r="L185" s="10">
        <v>568372.24</v>
      </c>
      <c r="M185" s="10">
        <v>577856.63</v>
      </c>
      <c r="N185" s="10">
        <v>684986.11</v>
      </c>
      <c r="O185" s="10">
        <v>493057.75</v>
      </c>
      <c r="P185" s="10">
        <f>SUM(D185:O185)</f>
        <v>6643479.1900000004</v>
      </c>
      <c r="Q185" s="20">
        <f t="shared" si="20"/>
        <v>0.18931149459742624</v>
      </c>
      <c r="R185" s="36"/>
      <c r="T185" s="14">
        <f t="shared" si="19"/>
        <v>4319206.46</v>
      </c>
    </row>
    <row r="186" spans="1:20" ht="15.75" thickBot="1" x14ac:dyDescent="0.3">
      <c r="A186" s="56"/>
      <c r="B186" s="79"/>
      <c r="C186" s="43">
        <v>2019</v>
      </c>
      <c r="D186" s="44">
        <v>887445.51</v>
      </c>
      <c r="E186" s="44">
        <v>732316.78</v>
      </c>
      <c r="F186" s="44">
        <v>789774.71</v>
      </c>
      <c r="G186" s="44">
        <v>841761.79</v>
      </c>
      <c r="H186" s="44">
        <v>634176.62</v>
      </c>
      <c r="I186" s="44">
        <v>705817.78</v>
      </c>
      <c r="J186" s="44">
        <v>1026974.05</v>
      </c>
      <c r="K186" s="44">
        <v>756200.82</v>
      </c>
      <c r="L186" s="44"/>
      <c r="M186" s="44"/>
      <c r="N186" s="44"/>
      <c r="O186" s="44"/>
      <c r="P186" s="44">
        <f>SUM(D186:O186)</f>
        <v>6374468.0600000005</v>
      </c>
      <c r="Q186" s="45">
        <f>(P186-T185)/T185</f>
        <v>0.47584240740369715</v>
      </c>
      <c r="R186" s="46"/>
      <c r="T186" s="14">
        <f t="shared" si="19"/>
        <v>6374468.0600000005</v>
      </c>
    </row>
    <row r="187" spans="1:20" x14ac:dyDescent="0.25">
      <c r="T187" s="14">
        <f t="shared" si="19"/>
        <v>0</v>
      </c>
    </row>
    <row r="188" spans="1:20" x14ac:dyDescent="0.25">
      <c r="T188" s="14"/>
    </row>
    <row r="189" spans="1:20" ht="15.75" thickBot="1" x14ac:dyDescent="0.3">
      <c r="T189" s="14"/>
    </row>
    <row r="190" spans="1:20" s="9" customFormat="1" x14ac:dyDescent="0.25">
      <c r="A190" s="57"/>
      <c r="B190" s="48" t="s">
        <v>0</v>
      </c>
      <c r="C190" s="48" t="s">
        <v>1</v>
      </c>
      <c r="D190" s="31" t="s">
        <v>2</v>
      </c>
      <c r="E190" s="31" t="s">
        <v>3</v>
      </c>
      <c r="F190" s="31" t="s">
        <v>4</v>
      </c>
      <c r="G190" s="31" t="s">
        <v>5</v>
      </c>
      <c r="H190" s="31" t="s">
        <v>6</v>
      </c>
      <c r="I190" s="31" t="s">
        <v>7</v>
      </c>
      <c r="J190" s="31" t="s">
        <v>8</v>
      </c>
      <c r="K190" s="31" t="s">
        <v>9</v>
      </c>
      <c r="L190" s="31" t="s">
        <v>10</v>
      </c>
      <c r="M190" s="31" t="s">
        <v>11</v>
      </c>
      <c r="N190" s="31" t="s">
        <v>12</v>
      </c>
      <c r="O190" s="31" t="s">
        <v>13</v>
      </c>
      <c r="P190" s="32" t="s">
        <v>15</v>
      </c>
      <c r="Q190" s="33" t="s">
        <v>17</v>
      </c>
      <c r="R190" s="34" t="s">
        <v>14</v>
      </c>
      <c r="T190" s="29">
        <f t="shared" si="19"/>
        <v>0</v>
      </c>
    </row>
    <row r="191" spans="1:20" x14ac:dyDescent="0.25">
      <c r="A191" s="58"/>
      <c r="B191" s="77" t="s">
        <v>38</v>
      </c>
      <c r="C191" s="2">
        <v>2017</v>
      </c>
      <c r="D191" s="11">
        <v>5062</v>
      </c>
      <c r="E191" s="11">
        <v>2591</v>
      </c>
      <c r="F191" s="11">
        <v>2846</v>
      </c>
      <c r="G191" s="11">
        <v>3862</v>
      </c>
      <c r="H191" s="11">
        <v>2761</v>
      </c>
      <c r="I191" s="11">
        <v>3770</v>
      </c>
      <c r="J191" s="11">
        <v>2583</v>
      </c>
      <c r="K191" s="11">
        <v>1352</v>
      </c>
      <c r="L191" s="11">
        <v>2028</v>
      </c>
      <c r="M191" s="11">
        <v>3302</v>
      </c>
      <c r="N191" s="11">
        <v>6164</v>
      </c>
      <c r="O191" s="11">
        <v>4307</v>
      </c>
      <c r="P191" s="11">
        <f>SUM(D191:O191)</f>
        <v>40628</v>
      </c>
      <c r="Q191" s="20"/>
      <c r="R191" s="36">
        <f>P195/P191</f>
        <v>61.675282317613473</v>
      </c>
      <c r="T191" s="14">
        <f t="shared" si="19"/>
        <v>24827</v>
      </c>
    </row>
    <row r="192" spans="1:20" x14ac:dyDescent="0.25">
      <c r="A192" s="58"/>
      <c r="B192" s="78"/>
      <c r="C192" s="2">
        <v>2018</v>
      </c>
      <c r="D192" s="11">
        <v>4857</v>
      </c>
      <c r="E192" s="11">
        <v>3048</v>
      </c>
      <c r="F192" s="11">
        <v>7514</v>
      </c>
      <c r="G192" s="11">
        <v>4723</v>
      </c>
      <c r="H192" s="11">
        <v>3849</v>
      </c>
      <c r="I192" s="11">
        <v>2482</v>
      </c>
      <c r="J192" s="11">
        <v>2962</v>
      </c>
      <c r="K192" s="11">
        <v>1727</v>
      </c>
      <c r="L192" s="11">
        <v>1559</v>
      </c>
      <c r="M192" s="11">
        <v>4937</v>
      </c>
      <c r="N192" s="11">
        <v>2261</v>
      </c>
      <c r="O192" s="11">
        <v>3573</v>
      </c>
      <c r="P192" s="11">
        <f>SUM(D192:O192)</f>
        <v>43492</v>
      </c>
      <c r="Q192" s="20">
        <f t="shared" si="20"/>
        <v>7.0493255882642519E-2</v>
      </c>
      <c r="R192" s="36">
        <f t="shared" ref="R192:R193" si="26">P196/P192</f>
        <v>65.269330681504655</v>
      </c>
      <c r="T192" s="14">
        <f t="shared" si="19"/>
        <v>31162</v>
      </c>
    </row>
    <row r="193" spans="1:20" x14ac:dyDescent="0.25">
      <c r="A193" s="58"/>
      <c r="B193" s="78"/>
      <c r="C193" s="2">
        <v>2019</v>
      </c>
      <c r="D193" s="11">
        <v>4931</v>
      </c>
      <c r="E193" s="11">
        <v>3363</v>
      </c>
      <c r="F193" s="11">
        <v>3942</v>
      </c>
      <c r="G193" s="11">
        <v>3083</v>
      </c>
      <c r="H193" s="11">
        <v>4245</v>
      </c>
      <c r="I193" s="11">
        <v>2780</v>
      </c>
      <c r="J193" s="11">
        <v>2106</v>
      </c>
      <c r="K193" s="11">
        <v>2423</v>
      </c>
      <c r="L193" s="11"/>
      <c r="M193" s="11"/>
      <c r="N193" s="11"/>
      <c r="O193" s="11"/>
      <c r="P193" s="11">
        <f>SUM(D193:O193)</f>
        <v>26873</v>
      </c>
      <c r="Q193" s="74">
        <f>(P193-T192)/T192</f>
        <v>-0.13763558179834415</v>
      </c>
      <c r="R193" s="36">
        <f t="shared" si="26"/>
        <v>58.242320172664009</v>
      </c>
      <c r="T193" s="14">
        <f t="shared" si="19"/>
        <v>26873</v>
      </c>
    </row>
    <row r="194" spans="1:20" x14ac:dyDescent="0.25">
      <c r="A194" s="58"/>
      <c r="B194" s="78"/>
      <c r="C194" s="21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8"/>
      <c r="Q194" s="24"/>
      <c r="R194" s="39"/>
      <c r="T194" s="14">
        <f t="shared" si="19"/>
        <v>0</v>
      </c>
    </row>
    <row r="195" spans="1:20" x14ac:dyDescent="0.25">
      <c r="A195" s="58"/>
      <c r="B195" s="78"/>
      <c r="C195" s="2">
        <v>2017</v>
      </c>
      <c r="D195" s="10">
        <v>124981.98</v>
      </c>
      <c r="E195" s="10">
        <v>173346.59</v>
      </c>
      <c r="F195" s="10">
        <v>209713.28</v>
      </c>
      <c r="G195" s="10">
        <v>217698.95</v>
      </c>
      <c r="H195" s="10">
        <v>163616.97</v>
      </c>
      <c r="I195" s="10">
        <v>216584.82</v>
      </c>
      <c r="J195" s="10">
        <v>130441.05</v>
      </c>
      <c r="K195" s="10">
        <v>105811</v>
      </c>
      <c r="L195" s="10">
        <v>119158</v>
      </c>
      <c r="M195" s="10">
        <v>216287.47</v>
      </c>
      <c r="N195" s="10">
        <v>302915.03999999998</v>
      </c>
      <c r="O195" s="10">
        <v>525188.22</v>
      </c>
      <c r="P195" s="10">
        <f>SUM(D195:O195)</f>
        <v>2505743.37</v>
      </c>
      <c r="Q195" s="20"/>
      <c r="R195" s="36"/>
      <c r="T195" s="14">
        <f t="shared" si="19"/>
        <v>1342194.6400000001</v>
      </c>
    </row>
    <row r="196" spans="1:20" x14ac:dyDescent="0.25">
      <c r="A196" s="58"/>
      <c r="B196" s="78"/>
      <c r="C196" s="2">
        <v>2018</v>
      </c>
      <c r="D196" s="10">
        <v>204774.93</v>
      </c>
      <c r="E196" s="10">
        <v>237583.65</v>
      </c>
      <c r="F196" s="10">
        <v>464312.55</v>
      </c>
      <c r="G196" s="10">
        <v>290247.25</v>
      </c>
      <c r="H196" s="10">
        <v>227899.79</v>
      </c>
      <c r="I196" s="10">
        <v>150203.91</v>
      </c>
      <c r="J196" s="10">
        <v>147938.09</v>
      </c>
      <c r="K196" s="10">
        <v>101310.76</v>
      </c>
      <c r="L196" s="10">
        <v>106197.51</v>
      </c>
      <c r="M196" s="10">
        <v>259518.66</v>
      </c>
      <c r="N196" s="10">
        <v>157503.37</v>
      </c>
      <c r="O196" s="10">
        <v>491203.26</v>
      </c>
      <c r="P196" s="10">
        <f>SUM(D196:O196)</f>
        <v>2838693.7300000004</v>
      </c>
      <c r="Q196" s="20">
        <f t="shared" si="20"/>
        <v>0.13287488415064641</v>
      </c>
      <c r="R196" s="36"/>
      <c r="T196" s="14">
        <f t="shared" si="19"/>
        <v>1824270.93</v>
      </c>
    </row>
    <row r="197" spans="1:20" x14ac:dyDescent="0.25">
      <c r="A197" s="58"/>
      <c r="B197" s="78"/>
      <c r="C197" s="2">
        <v>2019</v>
      </c>
      <c r="D197" s="10">
        <v>173074.54</v>
      </c>
      <c r="E197" s="10">
        <v>191380.71</v>
      </c>
      <c r="F197" s="10">
        <v>247048.33</v>
      </c>
      <c r="G197" s="10">
        <v>231997.06</v>
      </c>
      <c r="H197" s="10">
        <v>220663</v>
      </c>
      <c r="I197" s="10">
        <v>158175.88</v>
      </c>
      <c r="J197" s="10">
        <v>161401.88</v>
      </c>
      <c r="K197" s="10">
        <v>181404.47</v>
      </c>
      <c r="L197" s="10"/>
      <c r="M197" s="10"/>
      <c r="N197" s="10"/>
      <c r="O197" s="10"/>
      <c r="P197" s="10">
        <f>SUM(D197:O197)</f>
        <v>1565145.8699999999</v>
      </c>
      <c r="Q197" s="74">
        <f>(P197-T196)/T196</f>
        <v>-0.14204307909461675</v>
      </c>
      <c r="R197" s="36"/>
      <c r="T197" s="14">
        <f t="shared" si="19"/>
        <v>1565145.8699999999</v>
      </c>
    </row>
    <row r="198" spans="1:20" x14ac:dyDescent="0.25">
      <c r="A198" s="58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8"/>
      <c r="Q198" s="24"/>
      <c r="R198" s="39"/>
      <c r="T198" s="14">
        <f t="shared" si="19"/>
        <v>0</v>
      </c>
    </row>
    <row r="199" spans="1:20" x14ac:dyDescent="0.25">
      <c r="A199" s="58"/>
      <c r="B199" s="1" t="s">
        <v>0</v>
      </c>
      <c r="C199" s="1" t="s">
        <v>1</v>
      </c>
      <c r="D199" s="2" t="s">
        <v>2</v>
      </c>
      <c r="E199" s="2" t="s">
        <v>3</v>
      </c>
      <c r="F199" s="2" t="s">
        <v>4</v>
      </c>
      <c r="G199" s="2" t="s">
        <v>5</v>
      </c>
      <c r="H199" s="2" t="s">
        <v>6</v>
      </c>
      <c r="I199" s="2" t="s">
        <v>7</v>
      </c>
      <c r="J199" s="2" t="s">
        <v>8</v>
      </c>
      <c r="K199" s="2" t="s">
        <v>9</v>
      </c>
      <c r="L199" s="2" t="s">
        <v>10</v>
      </c>
      <c r="M199" s="2" t="s">
        <v>11</v>
      </c>
      <c r="N199" s="2" t="s">
        <v>12</v>
      </c>
      <c r="O199" s="2" t="s">
        <v>13</v>
      </c>
      <c r="P199" s="17" t="s">
        <v>15</v>
      </c>
      <c r="Q199" s="18" t="s">
        <v>17</v>
      </c>
      <c r="R199" s="40" t="s">
        <v>14</v>
      </c>
      <c r="T199" s="14">
        <f t="shared" si="19"/>
        <v>0</v>
      </c>
    </row>
    <row r="200" spans="1:20" x14ac:dyDescent="0.25">
      <c r="A200" s="58"/>
      <c r="B200" s="77" t="s">
        <v>39</v>
      </c>
      <c r="C200" s="2">
        <v>2017</v>
      </c>
      <c r="D200" s="1">
        <v>9259</v>
      </c>
      <c r="E200" s="1">
        <v>12721</v>
      </c>
      <c r="F200" s="1">
        <v>19487</v>
      </c>
      <c r="G200" s="1">
        <v>15887</v>
      </c>
      <c r="H200" s="1">
        <v>17563</v>
      </c>
      <c r="I200" s="1">
        <v>13210</v>
      </c>
      <c r="J200" s="1">
        <v>15969</v>
      </c>
      <c r="K200" s="1">
        <v>12998</v>
      </c>
      <c r="L200" s="1">
        <v>9352</v>
      </c>
      <c r="M200" s="1">
        <v>7290</v>
      </c>
      <c r="N200" s="1">
        <v>10853</v>
      </c>
      <c r="O200" s="1">
        <v>8302</v>
      </c>
      <c r="P200" s="7">
        <f>SUM(D200:O200)</f>
        <v>152891</v>
      </c>
      <c r="Q200" s="20"/>
      <c r="R200" s="36">
        <f>P204/P200</f>
        <v>39.824514458012565</v>
      </c>
      <c r="T200" s="14">
        <f t="shared" si="19"/>
        <v>117094</v>
      </c>
    </row>
    <row r="201" spans="1:20" x14ac:dyDescent="0.25">
      <c r="A201" s="58"/>
      <c r="B201" s="78"/>
      <c r="C201" s="2">
        <v>2018</v>
      </c>
      <c r="D201" s="1">
        <v>7329</v>
      </c>
      <c r="E201" s="1">
        <v>9804</v>
      </c>
      <c r="F201" s="1">
        <v>12294</v>
      </c>
      <c r="G201" s="1">
        <v>9931</v>
      </c>
      <c r="H201" s="1">
        <v>8956</v>
      </c>
      <c r="I201" s="1">
        <v>6696</v>
      </c>
      <c r="J201" s="1">
        <v>9237</v>
      </c>
      <c r="K201" s="1">
        <v>10100</v>
      </c>
      <c r="L201" s="1">
        <v>3864</v>
      </c>
      <c r="M201" s="1">
        <v>4545</v>
      </c>
      <c r="N201" s="1">
        <v>3567</v>
      </c>
      <c r="O201" s="1">
        <v>2745</v>
      </c>
      <c r="P201" s="7">
        <f>SUM(D201:O201)</f>
        <v>89068</v>
      </c>
      <c r="Q201" s="74">
        <f t="shared" si="20"/>
        <v>-0.41744118358830801</v>
      </c>
      <c r="R201" s="36">
        <f t="shared" ref="R201:R202" si="27">P205/P201</f>
        <v>45.426959289531595</v>
      </c>
      <c r="T201" s="14">
        <f t="shared" si="19"/>
        <v>74347</v>
      </c>
    </row>
    <row r="202" spans="1:20" x14ac:dyDescent="0.25">
      <c r="A202" s="58"/>
      <c r="B202" s="78"/>
      <c r="C202" s="2">
        <v>2019</v>
      </c>
      <c r="D202" s="1">
        <v>8112</v>
      </c>
      <c r="E202" s="1">
        <v>8226</v>
      </c>
      <c r="F202" s="1">
        <v>10653</v>
      </c>
      <c r="G202" s="1">
        <v>7666</v>
      </c>
      <c r="H202" s="1">
        <v>7382</v>
      </c>
      <c r="I202" s="1">
        <v>7528</v>
      </c>
      <c r="J202" s="1">
        <v>6805</v>
      </c>
      <c r="K202" s="1">
        <v>6474</v>
      </c>
      <c r="L202" s="1"/>
      <c r="M202" s="1"/>
      <c r="N202" s="1"/>
      <c r="O202" s="1"/>
      <c r="P202" s="7">
        <f>SUM(D202:O202)</f>
        <v>62846</v>
      </c>
      <c r="Q202" s="74">
        <f>(P202-T201)/T201</f>
        <v>-0.15469353168251576</v>
      </c>
      <c r="R202" s="36">
        <f t="shared" si="27"/>
        <v>47.740488973045224</v>
      </c>
      <c r="T202" s="14">
        <f t="shared" si="19"/>
        <v>62846</v>
      </c>
    </row>
    <row r="203" spans="1:20" x14ac:dyDescent="0.25">
      <c r="A203" s="58"/>
      <c r="B203" s="78"/>
      <c r="C203" s="21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8"/>
      <c r="Q203" s="24"/>
      <c r="R203" s="39"/>
      <c r="T203" s="14">
        <f t="shared" si="19"/>
        <v>0</v>
      </c>
    </row>
    <row r="204" spans="1:20" x14ac:dyDescent="0.25">
      <c r="A204" s="58"/>
      <c r="B204" s="78"/>
      <c r="C204" s="2">
        <v>2017</v>
      </c>
      <c r="D204" s="10">
        <v>479749.69</v>
      </c>
      <c r="E204" s="10">
        <v>560420.79</v>
      </c>
      <c r="F204" s="10">
        <v>914793.45</v>
      </c>
      <c r="G204" s="10">
        <v>678113.21</v>
      </c>
      <c r="H204" s="10">
        <v>640139.66</v>
      </c>
      <c r="I204" s="10">
        <v>454497.25</v>
      </c>
      <c r="J204" s="10">
        <v>556871.88</v>
      </c>
      <c r="K204" s="10">
        <v>466471.55</v>
      </c>
      <c r="L204" s="10">
        <v>293449.89</v>
      </c>
      <c r="M204" s="10">
        <v>268024.02</v>
      </c>
      <c r="N204" s="10">
        <v>407885.42</v>
      </c>
      <c r="O204" s="10">
        <v>368393.03</v>
      </c>
      <c r="P204" s="10">
        <f>SUM(D204:O204)</f>
        <v>6088809.8399999989</v>
      </c>
      <c r="Q204" s="20"/>
      <c r="R204" s="36"/>
      <c r="T204" s="14">
        <f t="shared" ref="T204:T269" si="28">SUM(D204:K204)</f>
        <v>4751057.4799999995</v>
      </c>
    </row>
    <row r="205" spans="1:20" x14ac:dyDescent="0.25">
      <c r="A205" s="58"/>
      <c r="B205" s="78"/>
      <c r="C205" s="2">
        <v>2018</v>
      </c>
      <c r="D205" s="10">
        <v>416220.45</v>
      </c>
      <c r="E205" s="10">
        <v>474167.36</v>
      </c>
      <c r="F205" s="10">
        <v>591796.47999999998</v>
      </c>
      <c r="G205" s="10">
        <v>453854.45</v>
      </c>
      <c r="H205" s="10">
        <v>362592.35</v>
      </c>
      <c r="I205" s="10">
        <v>271549.59999999998</v>
      </c>
      <c r="J205" s="10">
        <v>348358.33</v>
      </c>
      <c r="K205" s="10">
        <v>408231.14</v>
      </c>
      <c r="L205" s="10">
        <v>176963.01</v>
      </c>
      <c r="M205" s="10">
        <v>200037.83</v>
      </c>
      <c r="N205" s="10">
        <v>162706.95000000001</v>
      </c>
      <c r="O205" s="10">
        <v>179610.46</v>
      </c>
      <c r="P205" s="10">
        <f>SUM(D205:O205)</f>
        <v>4046088.41</v>
      </c>
      <c r="Q205" s="74">
        <f t="shared" ref="Q205:Q266" si="29">(P205-P204)/P204</f>
        <v>-0.33548780199711398</v>
      </c>
      <c r="R205" s="36"/>
      <c r="T205" s="14">
        <f t="shared" si="28"/>
        <v>3326770.16</v>
      </c>
    </row>
    <row r="206" spans="1:20" x14ac:dyDescent="0.25">
      <c r="A206" s="58"/>
      <c r="B206" s="78"/>
      <c r="C206" s="2">
        <v>2019</v>
      </c>
      <c r="D206" s="10">
        <v>462408.14</v>
      </c>
      <c r="E206" s="10">
        <v>406119.21</v>
      </c>
      <c r="F206" s="10">
        <v>526681.84</v>
      </c>
      <c r="G206" s="10">
        <v>395488.5</v>
      </c>
      <c r="H206" s="10">
        <v>310033.55</v>
      </c>
      <c r="I206" s="10">
        <v>319214.12</v>
      </c>
      <c r="J206" s="10">
        <v>296020.75</v>
      </c>
      <c r="K206" s="10">
        <v>284332.65999999997</v>
      </c>
      <c r="L206" s="10"/>
      <c r="M206" s="10"/>
      <c r="N206" s="10"/>
      <c r="O206" s="10"/>
      <c r="P206" s="10">
        <f>SUM(D206:O206)</f>
        <v>3000298.77</v>
      </c>
      <c r="Q206" s="74">
        <f>(P206-T205)/T205</f>
        <v>-9.8134639394505119E-2</v>
      </c>
      <c r="R206" s="36"/>
      <c r="T206" s="14">
        <f t="shared" si="28"/>
        <v>3000298.77</v>
      </c>
    </row>
    <row r="207" spans="1:20" x14ac:dyDescent="0.25">
      <c r="A207" s="58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8"/>
      <c r="Q207" s="24"/>
      <c r="R207" s="39"/>
      <c r="T207" s="14">
        <f t="shared" si="28"/>
        <v>0</v>
      </c>
    </row>
    <row r="208" spans="1:20" x14ac:dyDescent="0.25">
      <c r="A208" s="58"/>
      <c r="B208" s="1" t="s">
        <v>0</v>
      </c>
      <c r="C208" s="1" t="s">
        <v>1</v>
      </c>
      <c r="D208" s="2" t="s">
        <v>2</v>
      </c>
      <c r="E208" s="2" t="s">
        <v>3</v>
      </c>
      <c r="F208" s="2" t="s">
        <v>4</v>
      </c>
      <c r="G208" s="2" t="s">
        <v>5</v>
      </c>
      <c r="H208" s="2" t="s">
        <v>6</v>
      </c>
      <c r="I208" s="2" t="s">
        <v>7</v>
      </c>
      <c r="J208" s="2" t="s">
        <v>8</v>
      </c>
      <c r="K208" s="2" t="s">
        <v>9</v>
      </c>
      <c r="L208" s="2" t="s">
        <v>10</v>
      </c>
      <c r="M208" s="2" t="s">
        <v>11</v>
      </c>
      <c r="N208" s="2" t="s">
        <v>12</v>
      </c>
      <c r="O208" s="2" t="s">
        <v>13</v>
      </c>
      <c r="P208" s="17" t="s">
        <v>15</v>
      </c>
      <c r="Q208" s="18" t="s">
        <v>17</v>
      </c>
      <c r="R208" s="40" t="s">
        <v>14</v>
      </c>
      <c r="T208" s="14">
        <f t="shared" si="28"/>
        <v>0</v>
      </c>
    </row>
    <row r="209" spans="1:20" x14ac:dyDescent="0.25">
      <c r="A209" s="58"/>
      <c r="B209" s="77" t="s">
        <v>40</v>
      </c>
      <c r="C209" s="2">
        <v>2017</v>
      </c>
      <c r="D209" s="1">
        <v>38237</v>
      </c>
      <c r="E209" s="1">
        <v>98523</v>
      </c>
      <c r="F209" s="1">
        <v>82703</v>
      </c>
      <c r="G209" s="1">
        <v>55631</v>
      </c>
      <c r="H209" s="1">
        <v>47798</v>
      </c>
      <c r="I209" s="1">
        <v>57442</v>
      </c>
      <c r="J209" s="1">
        <v>57946</v>
      </c>
      <c r="K209" s="1">
        <v>75929</v>
      </c>
      <c r="L209" s="1">
        <v>61929</v>
      </c>
      <c r="M209" s="1">
        <v>82789</v>
      </c>
      <c r="N209" s="1">
        <v>68562</v>
      </c>
      <c r="O209" s="1">
        <v>116136</v>
      </c>
      <c r="P209" s="7">
        <f>SUM(D209:O209)</f>
        <v>843625</v>
      </c>
      <c r="Q209" s="20"/>
      <c r="R209" s="36">
        <f>P213/P209</f>
        <v>45.076925102978215</v>
      </c>
      <c r="T209" s="14">
        <f t="shared" si="28"/>
        <v>514209</v>
      </c>
    </row>
    <row r="210" spans="1:20" x14ac:dyDescent="0.25">
      <c r="A210" s="58"/>
      <c r="B210" s="78"/>
      <c r="C210" s="2">
        <v>2018</v>
      </c>
      <c r="D210" s="1">
        <v>66782</v>
      </c>
      <c r="E210" s="1">
        <v>103742</v>
      </c>
      <c r="F210" s="1">
        <v>112063</v>
      </c>
      <c r="G210" s="1">
        <v>90119</v>
      </c>
      <c r="H210" s="1">
        <v>77742</v>
      </c>
      <c r="I210" s="1">
        <v>65423</v>
      </c>
      <c r="J210" s="1">
        <v>88391</v>
      </c>
      <c r="K210" s="1">
        <v>94614</v>
      </c>
      <c r="L210" s="1">
        <v>81820</v>
      </c>
      <c r="M210" s="1">
        <v>79348</v>
      </c>
      <c r="N210" s="1">
        <v>67750</v>
      </c>
      <c r="O210" s="1">
        <v>121936</v>
      </c>
      <c r="P210" s="7">
        <f>SUM(D210:O210)</f>
        <v>1049730</v>
      </c>
      <c r="Q210" s="20">
        <f t="shared" si="29"/>
        <v>0.24430878648688695</v>
      </c>
      <c r="R210" s="36">
        <f t="shared" ref="R210:R211" si="30">P214/P210</f>
        <v>46.637077296066607</v>
      </c>
      <c r="T210" s="14">
        <f t="shared" si="28"/>
        <v>698876</v>
      </c>
    </row>
    <row r="211" spans="1:20" x14ac:dyDescent="0.25">
      <c r="A211" s="58"/>
      <c r="B211" s="78"/>
      <c r="C211" s="2">
        <v>2019</v>
      </c>
      <c r="D211" s="1">
        <v>58147</v>
      </c>
      <c r="E211" s="1">
        <v>100676</v>
      </c>
      <c r="F211" s="1">
        <v>139517</v>
      </c>
      <c r="G211" s="1">
        <v>116652</v>
      </c>
      <c r="H211" s="1">
        <v>92447</v>
      </c>
      <c r="I211" s="1">
        <v>79338</v>
      </c>
      <c r="J211" s="1">
        <v>109446</v>
      </c>
      <c r="K211" s="1">
        <v>117593</v>
      </c>
      <c r="L211" s="1"/>
      <c r="M211" s="1"/>
      <c r="N211" s="1"/>
      <c r="O211" s="1"/>
      <c r="P211" s="7">
        <f>SUM(D211:O211)</f>
        <v>813816</v>
      </c>
      <c r="Q211" s="20">
        <f>(P211-T210)/T210</f>
        <v>0.16446408232647852</v>
      </c>
      <c r="R211" s="36">
        <f t="shared" si="30"/>
        <v>47.519388965073183</v>
      </c>
      <c r="T211" s="14">
        <f t="shared" si="28"/>
        <v>813816</v>
      </c>
    </row>
    <row r="212" spans="1:20" x14ac:dyDescent="0.25">
      <c r="A212" s="58"/>
      <c r="B212" s="78"/>
      <c r="C212" s="21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24"/>
      <c r="R212" s="39"/>
      <c r="T212" s="14">
        <f t="shared" si="28"/>
        <v>0</v>
      </c>
    </row>
    <row r="213" spans="1:20" x14ac:dyDescent="0.25">
      <c r="A213" s="58"/>
      <c r="B213" s="78"/>
      <c r="C213" s="2">
        <v>2017</v>
      </c>
      <c r="D213" s="10">
        <v>1528082.14</v>
      </c>
      <c r="E213" s="10">
        <v>4342436.0599999996</v>
      </c>
      <c r="F213" s="10">
        <v>4167421.22</v>
      </c>
      <c r="G213" s="10">
        <v>2435376.4700000002</v>
      </c>
      <c r="H213" s="10">
        <v>2023207.95</v>
      </c>
      <c r="I213" s="10">
        <v>2387405.4</v>
      </c>
      <c r="J213" s="10">
        <v>2457879.75</v>
      </c>
      <c r="K213" s="10">
        <v>3051203.94</v>
      </c>
      <c r="L213" s="10">
        <v>2534774.19</v>
      </c>
      <c r="M213" s="10">
        <v>3444496.54</v>
      </c>
      <c r="N213" s="10">
        <v>2998553.38</v>
      </c>
      <c r="O213" s="10">
        <v>6657183.9000000004</v>
      </c>
      <c r="P213" s="10">
        <f>SUM(D213:O213)</f>
        <v>38028020.939999998</v>
      </c>
      <c r="Q213" s="20"/>
      <c r="R213" s="36"/>
      <c r="T213" s="14">
        <f t="shared" si="28"/>
        <v>22393012.93</v>
      </c>
    </row>
    <row r="214" spans="1:20" x14ac:dyDescent="0.25">
      <c r="A214" s="58"/>
      <c r="B214" s="78"/>
      <c r="C214" s="2">
        <v>2018</v>
      </c>
      <c r="D214" s="10">
        <v>3089360.38</v>
      </c>
      <c r="E214" s="10">
        <v>5132238.46</v>
      </c>
      <c r="F214" s="10">
        <v>5703617.96</v>
      </c>
      <c r="G214" s="10">
        <v>4098349.14</v>
      </c>
      <c r="H214" s="10">
        <v>3495734.77</v>
      </c>
      <c r="I214" s="10">
        <v>2613396.6</v>
      </c>
      <c r="J214" s="10">
        <v>3809400.9</v>
      </c>
      <c r="K214" s="10">
        <v>4206396.41</v>
      </c>
      <c r="L214" s="10">
        <v>3476177.27</v>
      </c>
      <c r="M214" s="10">
        <v>3537304.26</v>
      </c>
      <c r="N214" s="10">
        <v>3146660.32</v>
      </c>
      <c r="O214" s="10">
        <v>6647702.6799999997</v>
      </c>
      <c r="P214" s="10">
        <f>SUM(D214:O214)</f>
        <v>48956339.149999999</v>
      </c>
      <c r="Q214" s="20">
        <f t="shared" si="29"/>
        <v>0.28737541265275218</v>
      </c>
      <c r="R214" s="36"/>
      <c r="T214" s="14">
        <f t="shared" si="28"/>
        <v>32148494.620000001</v>
      </c>
    </row>
    <row r="215" spans="1:20" x14ac:dyDescent="0.25">
      <c r="A215" s="58"/>
      <c r="B215" s="78"/>
      <c r="C215" s="2">
        <v>2019</v>
      </c>
      <c r="D215" s="10">
        <v>2707721.74</v>
      </c>
      <c r="E215" s="10">
        <v>4825160.26</v>
      </c>
      <c r="F215" s="10">
        <v>7339222.0999999996</v>
      </c>
      <c r="G215" s="10">
        <v>5828581.3899999997</v>
      </c>
      <c r="H215" s="10">
        <v>4431906.8099999996</v>
      </c>
      <c r="I215" s="10">
        <v>3512952.97</v>
      </c>
      <c r="J215" s="10">
        <v>4693181.6399999997</v>
      </c>
      <c r="K215" s="10">
        <v>5333312.1399999997</v>
      </c>
      <c r="L215" s="10"/>
      <c r="M215" s="10"/>
      <c r="N215" s="10"/>
      <c r="O215" s="10"/>
      <c r="P215" s="10">
        <f>SUM(D215:O215)</f>
        <v>38672039.049999997</v>
      </c>
      <c r="Q215" s="20">
        <f>(P215-T214)/T214</f>
        <v>0.20291912598425724</v>
      </c>
      <c r="R215" s="36"/>
      <c r="T215" s="14">
        <f t="shared" si="28"/>
        <v>38672039.049999997</v>
      </c>
    </row>
    <row r="216" spans="1:20" x14ac:dyDescent="0.25">
      <c r="A216" s="58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8"/>
      <c r="Q216" s="24"/>
      <c r="R216" s="39"/>
      <c r="T216" s="14">
        <f t="shared" si="28"/>
        <v>0</v>
      </c>
    </row>
    <row r="217" spans="1:20" x14ac:dyDescent="0.25">
      <c r="A217" s="58"/>
      <c r="B217" s="1" t="s">
        <v>0</v>
      </c>
      <c r="C217" s="1" t="s">
        <v>1</v>
      </c>
      <c r="D217" s="2" t="s">
        <v>2</v>
      </c>
      <c r="E217" s="2" t="s">
        <v>3</v>
      </c>
      <c r="F217" s="2" t="s">
        <v>4</v>
      </c>
      <c r="G217" s="2" t="s">
        <v>5</v>
      </c>
      <c r="H217" s="2" t="s">
        <v>6</v>
      </c>
      <c r="I217" s="2" t="s">
        <v>7</v>
      </c>
      <c r="J217" s="2" t="s">
        <v>8</v>
      </c>
      <c r="K217" s="2" t="s">
        <v>9</v>
      </c>
      <c r="L217" s="2" t="s">
        <v>10</v>
      </c>
      <c r="M217" s="2" t="s">
        <v>11</v>
      </c>
      <c r="N217" s="2" t="s">
        <v>12</v>
      </c>
      <c r="O217" s="2" t="s">
        <v>13</v>
      </c>
      <c r="P217" s="17" t="s">
        <v>15</v>
      </c>
      <c r="Q217" s="18" t="s">
        <v>17</v>
      </c>
      <c r="R217" s="40" t="s">
        <v>14</v>
      </c>
      <c r="T217" s="14">
        <f t="shared" si="28"/>
        <v>0</v>
      </c>
    </row>
    <row r="218" spans="1:20" x14ac:dyDescent="0.25">
      <c r="A218" s="58"/>
      <c r="B218" s="77" t="s">
        <v>41</v>
      </c>
      <c r="C218" s="2">
        <v>2017</v>
      </c>
      <c r="D218" s="1">
        <v>87725</v>
      </c>
      <c r="E218" s="1">
        <v>83747</v>
      </c>
      <c r="F218" s="1">
        <v>105171</v>
      </c>
      <c r="G218" s="1">
        <v>76243</v>
      </c>
      <c r="H218" s="1">
        <v>37254</v>
      </c>
      <c r="I218" s="1">
        <v>54952</v>
      </c>
      <c r="J218" s="1">
        <v>69984</v>
      </c>
      <c r="K218" s="1">
        <v>71890</v>
      </c>
      <c r="L218" s="1">
        <v>67087</v>
      </c>
      <c r="M218" s="1">
        <v>47636</v>
      </c>
      <c r="N218" s="1">
        <v>79100</v>
      </c>
      <c r="O218" s="1">
        <v>79669</v>
      </c>
      <c r="P218" s="7">
        <f>SUM(D218:O218)</f>
        <v>860458</v>
      </c>
      <c r="Q218" s="20"/>
      <c r="R218" s="36">
        <f>P222/P218</f>
        <v>25.125032517566225</v>
      </c>
      <c r="T218" s="14">
        <f t="shared" si="28"/>
        <v>586966</v>
      </c>
    </row>
    <row r="219" spans="1:20" x14ac:dyDescent="0.25">
      <c r="A219" s="58"/>
      <c r="B219" s="78"/>
      <c r="C219" s="2">
        <v>2018</v>
      </c>
      <c r="D219" s="1">
        <v>90673</v>
      </c>
      <c r="E219" s="1">
        <v>78891</v>
      </c>
      <c r="F219" s="1">
        <v>91076</v>
      </c>
      <c r="G219" s="1">
        <v>74268</v>
      </c>
      <c r="H219" s="1">
        <v>36610</v>
      </c>
      <c r="I219" s="1">
        <v>52864</v>
      </c>
      <c r="J219" s="1">
        <v>74092</v>
      </c>
      <c r="K219" s="1">
        <v>68478</v>
      </c>
      <c r="L219" s="1">
        <v>59486</v>
      </c>
      <c r="M219" s="1">
        <v>53915</v>
      </c>
      <c r="N219" s="1">
        <v>66057</v>
      </c>
      <c r="O219" s="1">
        <v>61177</v>
      </c>
      <c r="P219" s="7">
        <f>SUM(D219:O219)</f>
        <v>807587</v>
      </c>
      <c r="Q219" s="74">
        <f t="shared" si="29"/>
        <v>-6.1445183843952873E-2</v>
      </c>
      <c r="R219" s="36">
        <f t="shared" ref="R219:R220" si="31">P223/P219</f>
        <v>27.406686276525008</v>
      </c>
      <c r="T219" s="14">
        <f t="shared" si="28"/>
        <v>566952</v>
      </c>
    </row>
    <row r="220" spans="1:20" x14ac:dyDescent="0.25">
      <c r="A220" s="58"/>
      <c r="B220" s="78"/>
      <c r="C220" s="2">
        <v>2019</v>
      </c>
      <c r="D220" s="1">
        <v>116447</v>
      </c>
      <c r="E220" s="1">
        <v>61498</v>
      </c>
      <c r="F220" s="1">
        <v>78074</v>
      </c>
      <c r="G220" s="1">
        <v>79654</v>
      </c>
      <c r="H220" s="1">
        <v>41395</v>
      </c>
      <c r="I220" s="1">
        <v>48847</v>
      </c>
      <c r="J220" s="1">
        <v>64224</v>
      </c>
      <c r="K220" s="1">
        <v>73867</v>
      </c>
      <c r="L220" s="1"/>
      <c r="M220" s="1"/>
      <c r="N220" s="1"/>
      <c r="O220" s="1"/>
      <c r="P220" s="7">
        <f>SUM(D220:O220)</f>
        <v>564006</v>
      </c>
      <c r="Q220" s="74">
        <f>(P220-T219)/T219</f>
        <v>-5.1962070863141854E-3</v>
      </c>
      <c r="R220" s="36">
        <f t="shared" si="31"/>
        <v>37.609643957688391</v>
      </c>
      <c r="T220" s="14">
        <f t="shared" si="28"/>
        <v>564006</v>
      </c>
    </row>
    <row r="221" spans="1:20" x14ac:dyDescent="0.25">
      <c r="A221" s="58"/>
      <c r="B221" s="78"/>
      <c r="C221" s="21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8"/>
      <c r="Q221" s="24"/>
      <c r="R221" s="39"/>
      <c r="T221" s="14">
        <f t="shared" si="28"/>
        <v>0</v>
      </c>
    </row>
    <row r="222" spans="1:20" x14ac:dyDescent="0.25">
      <c r="A222" s="58"/>
      <c r="B222" s="78"/>
      <c r="C222" s="2">
        <v>2017</v>
      </c>
      <c r="D222" s="10">
        <v>2422032.7799999998</v>
      </c>
      <c r="E222" s="10">
        <v>2106676.2400000002</v>
      </c>
      <c r="F222" s="10">
        <v>2500234.71</v>
      </c>
      <c r="G222" s="10">
        <v>1775455.87</v>
      </c>
      <c r="H222" s="10">
        <v>1189927.8799999999</v>
      </c>
      <c r="I222" s="10">
        <v>1221241.08</v>
      </c>
      <c r="J222" s="10">
        <v>1368896.3</v>
      </c>
      <c r="K222" s="10">
        <v>1565726.92</v>
      </c>
      <c r="L222" s="10">
        <v>1395386.62</v>
      </c>
      <c r="M222" s="10">
        <v>1426466.2</v>
      </c>
      <c r="N222" s="10">
        <v>2120173.25</v>
      </c>
      <c r="O222" s="10">
        <v>2526817.38</v>
      </c>
      <c r="P222" s="10">
        <f>SUM(D222:O222)</f>
        <v>21619035.23</v>
      </c>
      <c r="Q222" s="20"/>
      <c r="R222" s="36"/>
      <c r="T222" s="14">
        <f t="shared" si="28"/>
        <v>14150191.780000001</v>
      </c>
    </row>
    <row r="223" spans="1:20" x14ac:dyDescent="0.25">
      <c r="A223" s="58"/>
      <c r="B223" s="78"/>
      <c r="C223" s="2">
        <v>2018</v>
      </c>
      <c r="D223" s="10">
        <v>2486365.14</v>
      </c>
      <c r="E223" s="10">
        <v>2128921.13</v>
      </c>
      <c r="F223" s="10">
        <v>2212200.6</v>
      </c>
      <c r="G223" s="10">
        <v>2288252.63</v>
      </c>
      <c r="H223" s="10">
        <v>1244981.2</v>
      </c>
      <c r="I223" s="10">
        <v>1199496.07</v>
      </c>
      <c r="J223" s="10">
        <v>1772241.07</v>
      </c>
      <c r="K223" s="10">
        <v>1595025.61</v>
      </c>
      <c r="L223" s="10">
        <v>1273552.76</v>
      </c>
      <c r="M223" s="10">
        <v>1735548.33</v>
      </c>
      <c r="N223" s="10">
        <v>1911504.21</v>
      </c>
      <c r="O223" s="10">
        <v>2285194.7999999998</v>
      </c>
      <c r="P223" s="10">
        <f>SUM(D223:O223)</f>
        <v>22133283.550000001</v>
      </c>
      <c r="Q223" s="20">
        <f t="shared" si="29"/>
        <v>2.3786830195197395E-2</v>
      </c>
      <c r="R223" s="36"/>
      <c r="T223" s="14">
        <f t="shared" si="28"/>
        <v>14927483.449999999</v>
      </c>
    </row>
    <row r="224" spans="1:20" x14ac:dyDescent="0.25">
      <c r="A224" s="58"/>
      <c r="B224" s="78"/>
      <c r="C224" s="2">
        <v>2019</v>
      </c>
      <c r="D224" s="10">
        <v>9197984.1300000008</v>
      </c>
      <c r="E224" s="10">
        <v>1870219.74</v>
      </c>
      <c r="F224" s="10">
        <v>2073266.32</v>
      </c>
      <c r="G224" s="10">
        <v>2068594.89</v>
      </c>
      <c r="H224" s="10">
        <v>1745030.49</v>
      </c>
      <c r="I224" s="10">
        <v>1191073.31</v>
      </c>
      <c r="J224" s="10">
        <v>1480563.93</v>
      </c>
      <c r="K224" s="10">
        <v>1585332.04</v>
      </c>
      <c r="L224" s="10"/>
      <c r="M224" s="10"/>
      <c r="N224" s="10"/>
      <c r="O224" s="10"/>
      <c r="P224" s="10">
        <f>SUM(D224:O224)</f>
        <v>21212064.849999998</v>
      </c>
      <c r="Q224" s="20">
        <f>(P224-T223)/T223</f>
        <v>0.42100742707572714</v>
      </c>
      <c r="R224" s="36"/>
      <c r="T224" s="14">
        <f t="shared" si="28"/>
        <v>21212064.849999998</v>
      </c>
    </row>
    <row r="225" spans="1:20" x14ac:dyDescent="0.25">
      <c r="A225" s="58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8"/>
      <c r="Q225" s="24"/>
      <c r="R225" s="39"/>
      <c r="T225" s="14">
        <f t="shared" si="28"/>
        <v>0</v>
      </c>
    </row>
    <row r="226" spans="1:20" x14ac:dyDescent="0.25">
      <c r="A226" s="58"/>
      <c r="B226" s="1" t="s">
        <v>0</v>
      </c>
      <c r="C226" s="1" t="s">
        <v>1</v>
      </c>
      <c r="D226" s="2" t="s">
        <v>2</v>
      </c>
      <c r="E226" s="2" t="s">
        <v>3</v>
      </c>
      <c r="F226" s="2" t="s">
        <v>4</v>
      </c>
      <c r="G226" s="2" t="s">
        <v>5</v>
      </c>
      <c r="H226" s="2" t="s">
        <v>6</v>
      </c>
      <c r="I226" s="2" t="s">
        <v>7</v>
      </c>
      <c r="J226" s="2" t="s">
        <v>8</v>
      </c>
      <c r="K226" s="2" t="s">
        <v>9</v>
      </c>
      <c r="L226" s="2" t="s">
        <v>10</v>
      </c>
      <c r="M226" s="2" t="s">
        <v>11</v>
      </c>
      <c r="N226" s="2" t="s">
        <v>12</v>
      </c>
      <c r="O226" s="2" t="s">
        <v>13</v>
      </c>
      <c r="P226" s="17" t="s">
        <v>15</v>
      </c>
      <c r="Q226" s="18" t="s">
        <v>17</v>
      </c>
      <c r="R226" s="40" t="s">
        <v>14</v>
      </c>
      <c r="T226" s="14">
        <f t="shared" si="28"/>
        <v>0</v>
      </c>
    </row>
    <row r="227" spans="1:20" x14ac:dyDescent="0.25">
      <c r="A227" s="58"/>
      <c r="B227" s="77" t="s">
        <v>42</v>
      </c>
      <c r="C227" s="2">
        <v>2017</v>
      </c>
      <c r="D227" s="1">
        <v>2026</v>
      </c>
      <c r="E227" s="1">
        <v>2935</v>
      </c>
      <c r="F227" s="1">
        <v>2983</v>
      </c>
      <c r="G227" s="1">
        <v>1732</v>
      </c>
      <c r="H227" s="1">
        <v>2155</v>
      </c>
      <c r="I227" s="1">
        <v>2743</v>
      </c>
      <c r="J227" s="1">
        <v>1421</v>
      </c>
      <c r="K227" s="1">
        <v>609</v>
      </c>
      <c r="L227" s="1">
        <v>2668</v>
      </c>
      <c r="M227" s="1">
        <v>1899</v>
      </c>
      <c r="N227" s="1">
        <v>2497</v>
      </c>
      <c r="O227" s="1">
        <v>3829</v>
      </c>
      <c r="P227" s="7">
        <f>SUM(D227:O227)</f>
        <v>27497</v>
      </c>
      <c r="Q227" s="20"/>
      <c r="R227" s="36">
        <f>P231/P227</f>
        <v>26.761547441539079</v>
      </c>
      <c r="T227" s="14">
        <f t="shared" si="28"/>
        <v>16604</v>
      </c>
    </row>
    <row r="228" spans="1:20" x14ac:dyDescent="0.25">
      <c r="A228" s="58"/>
      <c r="B228" s="78"/>
      <c r="C228" s="2">
        <v>2018</v>
      </c>
      <c r="D228" s="1">
        <v>2500</v>
      </c>
      <c r="E228" s="1">
        <v>3297</v>
      </c>
      <c r="F228" s="1">
        <v>3708</v>
      </c>
      <c r="G228" s="1">
        <v>3319</v>
      </c>
      <c r="H228" s="1">
        <v>2278</v>
      </c>
      <c r="I228" s="1">
        <v>3327</v>
      </c>
      <c r="J228" s="1">
        <v>2363</v>
      </c>
      <c r="K228" s="1">
        <v>1028</v>
      </c>
      <c r="L228" s="1">
        <v>2936</v>
      </c>
      <c r="M228" s="1">
        <v>1562</v>
      </c>
      <c r="N228" s="1">
        <v>2890</v>
      </c>
      <c r="O228" s="1">
        <v>3885</v>
      </c>
      <c r="P228" s="7">
        <f>SUM(D228:O228)</f>
        <v>33093</v>
      </c>
      <c r="Q228" s="20">
        <f t="shared" si="29"/>
        <v>0.20351311052114776</v>
      </c>
      <c r="R228" s="36">
        <f t="shared" ref="R228:R229" si="32">P232/P228</f>
        <v>25.371242256670598</v>
      </c>
      <c r="T228" s="14">
        <f t="shared" si="28"/>
        <v>21820</v>
      </c>
    </row>
    <row r="229" spans="1:20" x14ac:dyDescent="0.25">
      <c r="A229" s="58"/>
      <c r="B229" s="78"/>
      <c r="C229" s="2">
        <v>2019</v>
      </c>
      <c r="D229" s="1">
        <v>2701</v>
      </c>
      <c r="E229" s="1">
        <v>3405</v>
      </c>
      <c r="F229" s="1">
        <v>5968</v>
      </c>
      <c r="G229" s="1">
        <v>2011</v>
      </c>
      <c r="H229" s="1">
        <v>4121</v>
      </c>
      <c r="I229" s="1">
        <v>2846</v>
      </c>
      <c r="J229" s="1">
        <v>1729</v>
      </c>
      <c r="K229" s="1">
        <v>1114</v>
      </c>
      <c r="L229" s="1"/>
      <c r="M229" s="1"/>
      <c r="N229" s="1"/>
      <c r="O229" s="1"/>
      <c r="P229" s="7">
        <f>SUM(D229:O229)</f>
        <v>23895</v>
      </c>
      <c r="Q229" s="20">
        <f>(P229-T228)/T228</f>
        <v>9.5096241979835017E-2</v>
      </c>
      <c r="R229" s="36">
        <f t="shared" si="32"/>
        <v>25.245355095208204</v>
      </c>
      <c r="T229" s="14">
        <f t="shared" si="28"/>
        <v>23895</v>
      </c>
    </row>
    <row r="230" spans="1:20" x14ac:dyDescent="0.25">
      <c r="A230" s="58"/>
      <c r="B230" s="78"/>
      <c r="C230" s="21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8"/>
      <c r="Q230" s="24"/>
      <c r="R230" s="39"/>
      <c r="T230" s="14">
        <f t="shared" si="28"/>
        <v>0</v>
      </c>
    </row>
    <row r="231" spans="1:20" x14ac:dyDescent="0.25">
      <c r="A231" s="58"/>
      <c r="B231" s="78"/>
      <c r="C231" s="2">
        <v>2017</v>
      </c>
      <c r="D231" s="10">
        <v>76090.27</v>
      </c>
      <c r="E231" s="10">
        <v>79385.210000000006</v>
      </c>
      <c r="F231" s="10">
        <v>83725.63</v>
      </c>
      <c r="G231" s="10">
        <v>44122.5</v>
      </c>
      <c r="H231" s="10">
        <v>57027.75</v>
      </c>
      <c r="I231" s="10">
        <v>70571.77</v>
      </c>
      <c r="J231" s="10">
        <v>40775.910000000003</v>
      </c>
      <c r="K231" s="10">
        <v>20141.97</v>
      </c>
      <c r="L231" s="10">
        <v>59774.04</v>
      </c>
      <c r="M231" s="10">
        <v>44857.35</v>
      </c>
      <c r="N231" s="10">
        <v>61190.720000000001</v>
      </c>
      <c r="O231" s="10">
        <v>98199.15</v>
      </c>
      <c r="P231" s="10">
        <f>SUM(D231:O231)</f>
        <v>735862.27</v>
      </c>
      <c r="Q231" s="20"/>
      <c r="R231" s="36"/>
      <c r="T231" s="14">
        <f t="shared" si="28"/>
        <v>471841.01</v>
      </c>
    </row>
    <row r="232" spans="1:20" x14ac:dyDescent="0.25">
      <c r="A232" s="58"/>
      <c r="B232" s="78"/>
      <c r="C232" s="2">
        <v>2018</v>
      </c>
      <c r="D232" s="10">
        <v>84230.07</v>
      </c>
      <c r="E232" s="10">
        <v>78741.81</v>
      </c>
      <c r="F232" s="10">
        <v>83020.259999999995</v>
      </c>
      <c r="G232" s="10">
        <v>89351.11</v>
      </c>
      <c r="H232" s="10">
        <v>56248.88</v>
      </c>
      <c r="I232" s="10">
        <v>78357.77</v>
      </c>
      <c r="J232" s="10">
        <v>60753.94</v>
      </c>
      <c r="K232" s="10">
        <v>27750.5</v>
      </c>
      <c r="L232" s="10">
        <v>64087.3</v>
      </c>
      <c r="M232" s="10">
        <v>41503.47</v>
      </c>
      <c r="N232" s="10">
        <v>76199.570000000007</v>
      </c>
      <c r="O232" s="10">
        <v>99365.84</v>
      </c>
      <c r="P232" s="10">
        <f>SUM(D232:O232)</f>
        <v>839610.52000000014</v>
      </c>
      <c r="Q232" s="20">
        <f t="shared" si="29"/>
        <v>0.14098867985173383</v>
      </c>
      <c r="R232" s="36"/>
      <c r="T232" s="14">
        <f t="shared" si="28"/>
        <v>558454.34000000008</v>
      </c>
    </row>
    <row r="233" spans="1:20" ht="15.75" thickBot="1" x14ac:dyDescent="0.3">
      <c r="A233" s="59"/>
      <c r="B233" s="79"/>
      <c r="C233" s="43">
        <v>2019</v>
      </c>
      <c r="D233" s="44">
        <v>98805.95</v>
      </c>
      <c r="E233" s="44">
        <v>84773.84</v>
      </c>
      <c r="F233" s="44">
        <v>129581.84</v>
      </c>
      <c r="G233" s="44">
        <v>50131.5</v>
      </c>
      <c r="H233" s="44">
        <v>96602.1</v>
      </c>
      <c r="I233" s="44">
        <v>70441.070000000007</v>
      </c>
      <c r="J233" s="44">
        <v>43465.14</v>
      </c>
      <c r="K233" s="44">
        <v>29436.32</v>
      </c>
      <c r="L233" s="44"/>
      <c r="M233" s="44"/>
      <c r="N233" s="44"/>
      <c r="O233" s="44"/>
      <c r="P233" s="44">
        <f>SUM(D233:O233)</f>
        <v>603237.76</v>
      </c>
      <c r="Q233" s="45">
        <f>(P233-T232)/T232</f>
        <v>8.0191730625640625E-2</v>
      </c>
      <c r="R233" s="46"/>
      <c r="T233" s="14">
        <f t="shared" si="28"/>
        <v>603237.76</v>
      </c>
    </row>
    <row r="234" spans="1:20" x14ac:dyDescent="0.25">
      <c r="T234" s="14">
        <f t="shared" si="28"/>
        <v>0</v>
      </c>
    </row>
    <row r="235" spans="1:20" x14ac:dyDescent="0.25">
      <c r="T235" s="14"/>
    </row>
    <row r="236" spans="1:20" ht="15.75" thickBot="1" x14ac:dyDescent="0.3">
      <c r="T236" s="14"/>
    </row>
    <row r="237" spans="1:20" s="9" customFormat="1" x14ac:dyDescent="0.25">
      <c r="A237" s="60"/>
      <c r="B237" s="48" t="s">
        <v>0</v>
      </c>
      <c r="C237" s="48" t="s">
        <v>1</v>
      </c>
      <c r="D237" s="31" t="s">
        <v>2</v>
      </c>
      <c r="E237" s="31" t="s">
        <v>3</v>
      </c>
      <c r="F237" s="31" t="s">
        <v>4</v>
      </c>
      <c r="G237" s="31" t="s">
        <v>5</v>
      </c>
      <c r="H237" s="31" t="s">
        <v>6</v>
      </c>
      <c r="I237" s="31" t="s">
        <v>7</v>
      </c>
      <c r="J237" s="31" t="s">
        <v>8</v>
      </c>
      <c r="K237" s="31" t="s">
        <v>9</v>
      </c>
      <c r="L237" s="31" t="s">
        <v>10</v>
      </c>
      <c r="M237" s="31" t="s">
        <v>11</v>
      </c>
      <c r="N237" s="31" t="s">
        <v>12</v>
      </c>
      <c r="O237" s="31" t="s">
        <v>13</v>
      </c>
      <c r="P237" s="32" t="s">
        <v>15</v>
      </c>
      <c r="Q237" s="33" t="s">
        <v>17</v>
      </c>
      <c r="R237" s="34" t="s">
        <v>14</v>
      </c>
      <c r="T237" s="29">
        <f t="shared" si="28"/>
        <v>0</v>
      </c>
    </row>
    <row r="238" spans="1:20" x14ac:dyDescent="0.25">
      <c r="A238" s="61"/>
      <c r="B238" s="77" t="s">
        <v>43</v>
      </c>
      <c r="C238" s="2">
        <v>2017</v>
      </c>
      <c r="D238" s="11">
        <v>5060</v>
      </c>
      <c r="E238" s="11">
        <v>6326</v>
      </c>
      <c r="F238" s="11">
        <v>7198</v>
      </c>
      <c r="G238" s="11">
        <v>11740</v>
      </c>
      <c r="H238" s="11">
        <v>9375</v>
      </c>
      <c r="I238" s="11">
        <v>6928</v>
      </c>
      <c r="J238" s="11">
        <v>6257</v>
      </c>
      <c r="K238" s="11">
        <v>6087</v>
      </c>
      <c r="L238" s="11">
        <v>5981</v>
      </c>
      <c r="M238" s="11">
        <v>6895</v>
      </c>
      <c r="N238" s="11">
        <v>9530</v>
      </c>
      <c r="O238" s="11">
        <v>8026</v>
      </c>
      <c r="P238" s="11">
        <f>SUM(D238:O238)</f>
        <v>89403</v>
      </c>
      <c r="Q238" s="20"/>
      <c r="R238" s="36">
        <f>P242/P238</f>
        <v>42.671926892833568</v>
      </c>
      <c r="T238" s="14">
        <f t="shared" si="28"/>
        <v>58971</v>
      </c>
    </row>
    <row r="239" spans="1:20" x14ac:dyDescent="0.25">
      <c r="A239" s="61"/>
      <c r="B239" s="78"/>
      <c r="C239" s="2">
        <v>2018</v>
      </c>
      <c r="D239" s="11">
        <v>7469</v>
      </c>
      <c r="E239" s="11">
        <v>3209</v>
      </c>
      <c r="F239" s="11">
        <v>6369</v>
      </c>
      <c r="G239" s="11">
        <v>14196</v>
      </c>
      <c r="H239" s="11">
        <v>7838</v>
      </c>
      <c r="I239" s="11">
        <v>6609</v>
      </c>
      <c r="J239" s="11">
        <v>6444</v>
      </c>
      <c r="K239" s="11">
        <v>7796</v>
      </c>
      <c r="L239" s="11">
        <v>5725</v>
      </c>
      <c r="M239" s="11">
        <v>6587</v>
      </c>
      <c r="N239" s="11">
        <v>9898</v>
      </c>
      <c r="O239" s="11">
        <v>7655</v>
      </c>
      <c r="P239" s="11">
        <f>SUM(D239:O239)</f>
        <v>89795</v>
      </c>
      <c r="Q239" s="20">
        <f t="shared" si="29"/>
        <v>4.3846403364540343E-3</v>
      </c>
      <c r="R239" s="36">
        <f t="shared" ref="R239:R240" si="33">P243/P239</f>
        <v>43.679330920429877</v>
      </c>
      <c r="T239" s="14">
        <f t="shared" si="28"/>
        <v>59930</v>
      </c>
    </row>
    <row r="240" spans="1:20" x14ac:dyDescent="0.25">
      <c r="A240" s="61"/>
      <c r="B240" s="78"/>
      <c r="C240" s="2">
        <v>2019</v>
      </c>
      <c r="D240" s="11">
        <v>6601</v>
      </c>
      <c r="E240" s="11">
        <v>3480</v>
      </c>
      <c r="F240" s="11">
        <v>11061</v>
      </c>
      <c r="G240" s="11">
        <v>12521</v>
      </c>
      <c r="H240" s="11">
        <v>8823</v>
      </c>
      <c r="I240" s="11">
        <v>6611</v>
      </c>
      <c r="J240" s="11">
        <v>5473</v>
      </c>
      <c r="K240" s="11">
        <v>7731</v>
      </c>
      <c r="L240" s="11"/>
      <c r="M240" s="11"/>
      <c r="N240" s="11"/>
      <c r="O240" s="11"/>
      <c r="P240" s="11">
        <f>SUM(D240:O240)</f>
        <v>62301</v>
      </c>
      <c r="Q240" s="20">
        <f>(P240-T239)/T239</f>
        <v>3.9562823293842815E-2</v>
      </c>
      <c r="R240" s="36">
        <f t="shared" si="33"/>
        <v>42.231738334858179</v>
      </c>
      <c r="T240" s="14">
        <f t="shared" si="28"/>
        <v>62301</v>
      </c>
    </row>
    <row r="241" spans="1:20" x14ac:dyDescent="0.25">
      <c r="A241" s="61"/>
      <c r="B241" s="78"/>
      <c r="C241" s="21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8"/>
      <c r="Q241" s="24"/>
      <c r="R241" s="39"/>
      <c r="T241" s="14">
        <f t="shared" si="28"/>
        <v>0</v>
      </c>
    </row>
    <row r="242" spans="1:20" x14ac:dyDescent="0.25">
      <c r="A242" s="61"/>
      <c r="B242" s="78"/>
      <c r="C242" s="2">
        <v>2017</v>
      </c>
      <c r="D242" s="10">
        <v>174145.92000000001</v>
      </c>
      <c r="E242" s="10">
        <v>275956.11</v>
      </c>
      <c r="F242" s="10">
        <v>345906.76</v>
      </c>
      <c r="G242" s="10">
        <v>444217.12</v>
      </c>
      <c r="H242" s="10">
        <v>384633.51</v>
      </c>
      <c r="I242" s="10">
        <v>317293.09999999998</v>
      </c>
      <c r="J242" s="10">
        <v>272334.05</v>
      </c>
      <c r="K242" s="10">
        <v>260004.5</v>
      </c>
      <c r="L242" s="10">
        <v>248457.41</v>
      </c>
      <c r="M242" s="10">
        <v>284080.84999999998</v>
      </c>
      <c r="N242" s="10">
        <v>399733.01</v>
      </c>
      <c r="O242" s="10">
        <v>408235.94</v>
      </c>
      <c r="P242" s="10">
        <f>SUM(D242:O242)</f>
        <v>3814998.28</v>
      </c>
      <c r="Q242" s="20"/>
      <c r="R242" s="36"/>
      <c r="T242" s="14">
        <f t="shared" si="28"/>
        <v>2474491.0699999998</v>
      </c>
    </row>
    <row r="243" spans="1:20" x14ac:dyDescent="0.25">
      <c r="A243" s="61"/>
      <c r="B243" s="78"/>
      <c r="C243" s="2">
        <v>2018</v>
      </c>
      <c r="D243" s="10">
        <v>386318.06</v>
      </c>
      <c r="E243" s="10">
        <v>171808.55</v>
      </c>
      <c r="F243" s="10">
        <v>336628.94</v>
      </c>
      <c r="G243" s="10">
        <v>522123.02</v>
      </c>
      <c r="H243" s="10">
        <v>322552.96000000002</v>
      </c>
      <c r="I243" s="10">
        <v>259264.66</v>
      </c>
      <c r="J243" s="10">
        <v>294618.19</v>
      </c>
      <c r="K243" s="10">
        <v>299499.65999999997</v>
      </c>
      <c r="L243" s="10">
        <v>236161.97</v>
      </c>
      <c r="M243" s="10">
        <v>281246.75</v>
      </c>
      <c r="N243" s="10">
        <v>409169.76</v>
      </c>
      <c r="O243" s="10">
        <v>402793</v>
      </c>
      <c r="P243" s="10">
        <f>SUM(D243:O243)</f>
        <v>3922185.5200000005</v>
      </c>
      <c r="Q243" s="20">
        <f t="shared" si="29"/>
        <v>2.8096274790456968E-2</v>
      </c>
      <c r="R243" s="36"/>
      <c r="T243" s="14">
        <f t="shared" si="28"/>
        <v>2592814.04</v>
      </c>
    </row>
    <row r="244" spans="1:20" x14ac:dyDescent="0.25">
      <c r="A244" s="61"/>
      <c r="B244" s="78"/>
      <c r="C244" s="2">
        <v>2019</v>
      </c>
      <c r="D244" s="10">
        <v>336487.97</v>
      </c>
      <c r="E244" s="10">
        <v>157065.12</v>
      </c>
      <c r="F244" s="10">
        <v>438612.31</v>
      </c>
      <c r="G244" s="10">
        <v>481447.7</v>
      </c>
      <c r="H244" s="10">
        <v>354803.16</v>
      </c>
      <c r="I244" s="10">
        <v>289858.67</v>
      </c>
      <c r="J244" s="10">
        <v>284949.51</v>
      </c>
      <c r="K244" s="10">
        <v>287855.09000000003</v>
      </c>
      <c r="L244" s="10"/>
      <c r="M244" s="10"/>
      <c r="N244" s="10"/>
      <c r="O244" s="10"/>
      <c r="P244" s="10">
        <f>SUM(D244:O244)</f>
        <v>2631079.5299999993</v>
      </c>
      <c r="Q244" s="20">
        <f>(P244-T243)/T243</f>
        <v>1.4758285557570991E-2</v>
      </c>
      <c r="R244" s="36"/>
      <c r="T244" s="14">
        <f t="shared" si="28"/>
        <v>2631079.5299999993</v>
      </c>
    </row>
    <row r="245" spans="1:20" x14ac:dyDescent="0.25">
      <c r="A245" s="61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8"/>
      <c r="Q245" s="24"/>
      <c r="R245" s="39"/>
      <c r="T245" s="14">
        <f t="shared" si="28"/>
        <v>0</v>
      </c>
    </row>
    <row r="246" spans="1:20" x14ac:dyDescent="0.25">
      <c r="A246" s="61"/>
      <c r="B246" s="1" t="s">
        <v>0</v>
      </c>
      <c r="C246" s="1" t="s">
        <v>1</v>
      </c>
      <c r="D246" s="2" t="s">
        <v>2</v>
      </c>
      <c r="E246" s="2" t="s">
        <v>3</v>
      </c>
      <c r="F246" s="2" t="s">
        <v>4</v>
      </c>
      <c r="G246" s="2" t="s">
        <v>5</v>
      </c>
      <c r="H246" s="2" t="s">
        <v>6</v>
      </c>
      <c r="I246" s="2" t="s">
        <v>7</v>
      </c>
      <c r="J246" s="2" t="s">
        <v>8</v>
      </c>
      <c r="K246" s="2" t="s">
        <v>9</v>
      </c>
      <c r="L246" s="2" t="s">
        <v>10</v>
      </c>
      <c r="M246" s="2" t="s">
        <v>11</v>
      </c>
      <c r="N246" s="2" t="s">
        <v>12</v>
      </c>
      <c r="O246" s="2" t="s">
        <v>13</v>
      </c>
      <c r="P246" s="17" t="s">
        <v>15</v>
      </c>
      <c r="Q246" s="18" t="s">
        <v>17</v>
      </c>
      <c r="R246" s="40" t="s">
        <v>14</v>
      </c>
      <c r="T246" s="14">
        <f t="shared" si="28"/>
        <v>0</v>
      </c>
    </row>
    <row r="247" spans="1:20" x14ac:dyDescent="0.25">
      <c r="A247" s="61"/>
      <c r="B247" s="77" t="s">
        <v>44</v>
      </c>
      <c r="C247" s="2">
        <v>2017</v>
      </c>
      <c r="D247" s="11">
        <v>93863</v>
      </c>
      <c r="E247" s="11">
        <v>62993</v>
      </c>
      <c r="F247" s="11">
        <v>83236</v>
      </c>
      <c r="G247" s="11">
        <v>66983</v>
      </c>
      <c r="H247" s="11">
        <v>71831</v>
      </c>
      <c r="I247" s="11">
        <v>91278</v>
      </c>
      <c r="J247" s="11">
        <v>72033</v>
      </c>
      <c r="K247" s="11">
        <v>82909</v>
      </c>
      <c r="L247" s="11">
        <v>52518</v>
      </c>
      <c r="M247" s="11">
        <v>78061</v>
      </c>
      <c r="N247" s="11">
        <v>85140</v>
      </c>
      <c r="O247" s="11">
        <v>176623</v>
      </c>
      <c r="P247" s="11">
        <f>SUM(D247:O247)</f>
        <v>1017468</v>
      </c>
      <c r="Q247" s="20"/>
      <c r="R247" s="36">
        <f>P251/P247</f>
        <v>14.662688399045471</v>
      </c>
      <c r="T247" s="14">
        <f t="shared" si="28"/>
        <v>625126</v>
      </c>
    </row>
    <row r="248" spans="1:20" x14ac:dyDescent="0.25">
      <c r="A248" s="61"/>
      <c r="B248" s="78"/>
      <c r="C248" s="2">
        <v>2018</v>
      </c>
      <c r="D248" s="11">
        <v>58382</v>
      </c>
      <c r="E248" s="11">
        <v>67733</v>
      </c>
      <c r="F248" s="11">
        <v>70555</v>
      </c>
      <c r="G248" s="11">
        <v>86216</v>
      </c>
      <c r="H248" s="11">
        <v>97040</v>
      </c>
      <c r="I248" s="11">
        <v>75353</v>
      </c>
      <c r="J248" s="11">
        <v>95709</v>
      </c>
      <c r="K248" s="11">
        <v>71834</v>
      </c>
      <c r="L248" s="11">
        <v>139374</v>
      </c>
      <c r="M248" s="11">
        <v>210315</v>
      </c>
      <c r="N248" s="11">
        <v>94740</v>
      </c>
      <c r="O248" s="11">
        <v>77402</v>
      </c>
      <c r="P248" s="11">
        <f>SUM(D248:O248)</f>
        <v>1144653</v>
      </c>
      <c r="Q248" s="20">
        <f t="shared" si="29"/>
        <v>0.12500147424783875</v>
      </c>
      <c r="R248" s="36">
        <f t="shared" ref="R248:R249" si="34">P252/P248</f>
        <v>13.197852423398183</v>
      </c>
      <c r="T248" s="14">
        <f t="shared" si="28"/>
        <v>622822</v>
      </c>
    </row>
    <row r="249" spans="1:20" x14ac:dyDescent="0.25">
      <c r="A249" s="61"/>
      <c r="B249" s="78"/>
      <c r="C249" s="2">
        <v>2019</v>
      </c>
      <c r="D249" s="11">
        <v>94213</v>
      </c>
      <c r="E249" s="11">
        <v>70208</v>
      </c>
      <c r="F249" s="11">
        <v>94504</v>
      </c>
      <c r="G249" s="11">
        <v>104397</v>
      </c>
      <c r="H249" s="11">
        <v>71243</v>
      </c>
      <c r="I249" s="11">
        <v>73951</v>
      </c>
      <c r="J249" s="11">
        <v>94076</v>
      </c>
      <c r="K249" s="11">
        <v>62151</v>
      </c>
      <c r="L249" s="11"/>
      <c r="M249" s="11"/>
      <c r="N249" s="11"/>
      <c r="O249" s="11"/>
      <c r="P249" s="11">
        <f>SUM(D249:O249)</f>
        <v>664743</v>
      </c>
      <c r="Q249" s="20">
        <f>(P249-T248)/T248</f>
        <v>6.7308155460147526E-2</v>
      </c>
      <c r="R249" s="36">
        <f t="shared" si="34"/>
        <v>18.079942233314231</v>
      </c>
      <c r="T249" s="14">
        <f t="shared" si="28"/>
        <v>664743</v>
      </c>
    </row>
    <row r="250" spans="1:20" x14ac:dyDescent="0.25">
      <c r="A250" s="61"/>
      <c r="B250" s="78"/>
      <c r="C250" s="21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8"/>
      <c r="Q250" s="24"/>
      <c r="R250" s="39"/>
      <c r="T250" s="14">
        <f t="shared" si="28"/>
        <v>0</v>
      </c>
    </row>
    <row r="251" spans="1:20" x14ac:dyDescent="0.25">
      <c r="A251" s="61"/>
      <c r="B251" s="78"/>
      <c r="C251" s="2">
        <v>2017</v>
      </c>
      <c r="D251" s="10">
        <v>1560992.59</v>
      </c>
      <c r="E251" s="10">
        <v>1016557.03</v>
      </c>
      <c r="F251" s="10">
        <v>1324902.72</v>
      </c>
      <c r="G251" s="10">
        <v>1073350.6399999999</v>
      </c>
      <c r="H251" s="10">
        <v>1201608.8500000001</v>
      </c>
      <c r="I251" s="10">
        <v>1394847.85</v>
      </c>
      <c r="J251" s="10">
        <v>1076586.01</v>
      </c>
      <c r="K251" s="10">
        <v>1338999.8400000001</v>
      </c>
      <c r="L251" s="10">
        <v>804474.58</v>
      </c>
      <c r="M251" s="10">
        <v>1210622.02</v>
      </c>
      <c r="N251" s="10">
        <v>1388550.27</v>
      </c>
      <c r="O251" s="10">
        <v>1527323.84</v>
      </c>
      <c r="P251" s="10">
        <f>SUM(D251:O251)</f>
        <v>14918816.239999998</v>
      </c>
      <c r="Q251" s="20"/>
      <c r="R251" s="36"/>
      <c r="T251" s="14">
        <f t="shared" si="28"/>
        <v>9987845.5299999993</v>
      </c>
    </row>
    <row r="252" spans="1:20" x14ac:dyDescent="0.25">
      <c r="A252" s="61"/>
      <c r="B252" s="78"/>
      <c r="C252" s="2">
        <v>2018</v>
      </c>
      <c r="D252" s="10">
        <v>1026418.22</v>
      </c>
      <c r="E252" s="10">
        <v>1130426.6499999999</v>
      </c>
      <c r="F252" s="10">
        <v>1254657.21</v>
      </c>
      <c r="G252" s="10">
        <v>1388046.49</v>
      </c>
      <c r="H252" s="10">
        <v>1588457.31</v>
      </c>
      <c r="I252" s="10">
        <v>1195307.43</v>
      </c>
      <c r="J252" s="10">
        <v>1457504.4</v>
      </c>
      <c r="K252" s="10">
        <v>1217934.3600000001</v>
      </c>
      <c r="L252" s="10">
        <v>1019476.62</v>
      </c>
      <c r="M252" s="10">
        <v>1091169.23</v>
      </c>
      <c r="N252" s="10">
        <v>1505427.91</v>
      </c>
      <c r="O252" s="10">
        <v>1232135.54</v>
      </c>
      <c r="P252" s="10">
        <f>SUM(D252:O252)</f>
        <v>15106961.370000001</v>
      </c>
      <c r="Q252" s="20">
        <f t="shared" si="29"/>
        <v>1.2611263988596638E-2</v>
      </c>
      <c r="R252" s="36"/>
      <c r="T252" s="14">
        <f t="shared" si="28"/>
        <v>10258752.07</v>
      </c>
    </row>
    <row r="253" spans="1:20" x14ac:dyDescent="0.25">
      <c r="A253" s="61"/>
      <c r="B253" s="78"/>
      <c r="C253" s="2">
        <v>2019</v>
      </c>
      <c r="D253" s="10">
        <v>1486324.68</v>
      </c>
      <c r="E253" s="10">
        <v>1122233.01</v>
      </c>
      <c r="F253" s="10">
        <v>1454296.56</v>
      </c>
      <c r="G253" s="10">
        <v>1660609.73</v>
      </c>
      <c r="H253" s="10">
        <v>1184485.49</v>
      </c>
      <c r="I253" s="10">
        <v>1113102.3700000001</v>
      </c>
      <c r="J253" s="10">
        <v>2930373.08</v>
      </c>
      <c r="K253" s="10">
        <v>1067090.1200000001</v>
      </c>
      <c r="L253" s="10"/>
      <c r="M253" s="10"/>
      <c r="N253" s="10"/>
      <c r="O253" s="10"/>
      <c r="P253" s="10">
        <f>SUM(D253:O253)</f>
        <v>12018515.040000003</v>
      </c>
      <c r="Q253" s="20">
        <f>(P253-T252)/T252</f>
        <v>0.17153772291136016</v>
      </c>
      <c r="R253" s="36"/>
      <c r="T253" s="14">
        <f t="shared" si="28"/>
        <v>12018515.040000003</v>
      </c>
    </row>
    <row r="254" spans="1:20" x14ac:dyDescent="0.25">
      <c r="A254" s="61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8"/>
      <c r="Q254" s="24"/>
      <c r="R254" s="39"/>
      <c r="T254" s="14">
        <f t="shared" si="28"/>
        <v>0</v>
      </c>
    </row>
    <row r="255" spans="1:20" x14ac:dyDescent="0.25">
      <c r="A255" s="61"/>
      <c r="B255" s="1" t="s">
        <v>0</v>
      </c>
      <c r="C255" s="1" t="s">
        <v>1</v>
      </c>
      <c r="D255" s="2" t="s">
        <v>2</v>
      </c>
      <c r="E255" s="2" t="s">
        <v>3</v>
      </c>
      <c r="F255" s="2" t="s">
        <v>4</v>
      </c>
      <c r="G255" s="2" t="s">
        <v>5</v>
      </c>
      <c r="H255" s="2" t="s">
        <v>6</v>
      </c>
      <c r="I255" s="2" t="s">
        <v>7</v>
      </c>
      <c r="J255" s="2" t="s">
        <v>8</v>
      </c>
      <c r="K255" s="2" t="s">
        <v>9</v>
      </c>
      <c r="L255" s="2" t="s">
        <v>10</v>
      </c>
      <c r="M255" s="2" t="s">
        <v>11</v>
      </c>
      <c r="N255" s="2" t="s">
        <v>12</v>
      </c>
      <c r="O255" s="2" t="s">
        <v>13</v>
      </c>
      <c r="P255" s="17" t="s">
        <v>15</v>
      </c>
      <c r="Q255" s="18" t="s">
        <v>17</v>
      </c>
      <c r="R255" s="40" t="s">
        <v>14</v>
      </c>
      <c r="T255" s="14">
        <f t="shared" si="28"/>
        <v>0</v>
      </c>
    </row>
    <row r="256" spans="1:20" x14ac:dyDescent="0.25">
      <c r="A256" s="61"/>
      <c r="B256" s="77" t="s">
        <v>45</v>
      </c>
      <c r="C256" s="2">
        <v>2017</v>
      </c>
      <c r="D256" s="1">
        <v>7468</v>
      </c>
      <c r="E256" s="1">
        <v>6961</v>
      </c>
      <c r="F256" s="1">
        <v>5954</v>
      </c>
      <c r="G256" s="1">
        <v>6088</v>
      </c>
      <c r="H256" s="1">
        <v>4371</v>
      </c>
      <c r="I256" s="1">
        <v>6231</v>
      </c>
      <c r="J256" s="1">
        <v>3390</v>
      </c>
      <c r="K256" s="1">
        <v>4037</v>
      </c>
      <c r="L256" s="1">
        <v>3247</v>
      </c>
      <c r="M256" s="1">
        <v>8905</v>
      </c>
      <c r="N256" s="1">
        <v>5756</v>
      </c>
      <c r="O256" s="1">
        <v>6462</v>
      </c>
      <c r="P256" s="7">
        <f>SUM(D256:O256)</f>
        <v>68870</v>
      </c>
      <c r="Q256" s="20"/>
      <c r="R256" s="36">
        <f>P260/P256</f>
        <v>63.044034993465957</v>
      </c>
      <c r="T256" s="14">
        <f t="shared" si="28"/>
        <v>44500</v>
      </c>
    </row>
    <row r="257" spans="1:20" x14ac:dyDescent="0.25">
      <c r="A257" s="61"/>
      <c r="B257" s="78"/>
      <c r="C257" s="2">
        <v>2018</v>
      </c>
      <c r="D257" s="1">
        <v>7836</v>
      </c>
      <c r="E257" s="1">
        <v>7119</v>
      </c>
      <c r="F257" s="1">
        <v>5889</v>
      </c>
      <c r="G257" s="1">
        <v>5696</v>
      </c>
      <c r="H257" s="1">
        <v>4802</v>
      </c>
      <c r="I257" s="1">
        <v>8506</v>
      </c>
      <c r="J257" s="1">
        <v>4545</v>
      </c>
      <c r="K257" s="1">
        <v>4359</v>
      </c>
      <c r="L257" s="1">
        <v>3030</v>
      </c>
      <c r="M257" s="1">
        <v>9223</v>
      </c>
      <c r="N257" s="1">
        <v>5978</v>
      </c>
      <c r="O257" s="1">
        <v>6319</v>
      </c>
      <c r="P257" s="7">
        <f>SUM(D257:O257)</f>
        <v>73302</v>
      </c>
      <c r="Q257" s="20">
        <f t="shared" si="29"/>
        <v>6.4353129083781033E-2</v>
      </c>
      <c r="R257" s="36">
        <f t="shared" ref="R257:R258" si="35">P261/P257</f>
        <v>65.025202040872017</v>
      </c>
      <c r="T257" s="14">
        <f t="shared" si="28"/>
        <v>48752</v>
      </c>
    </row>
    <row r="258" spans="1:20" x14ac:dyDescent="0.25">
      <c r="A258" s="61"/>
      <c r="B258" s="78"/>
      <c r="C258" s="2">
        <v>2019</v>
      </c>
      <c r="D258" s="1">
        <v>7276</v>
      </c>
      <c r="E258" s="1">
        <v>6976</v>
      </c>
      <c r="F258" s="1">
        <v>6827</v>
      </c>
      <c r="G258" s="1">
        <v>6943</v>
      </c>
      <c r="H258" s="1">
        <v>4831</v>
      </c>
      <c r="I258" s="1">
        <v>3513</v>
      </c>
      <c r="J258" s="1">
        <v>3191</v>
      </c>
      <c r="K258" s="1">
        <v>3485</v>
      </c>
      <c r="L258" s="1"/>
      <c r="M258" s="1"/>
      <c r="N258" s="1"/>
      <c r="O258" s="1"/>
      <c r="P258" s="7">
        <f>SUM(D258:O258)</f>
        <v>43042</v>
      </c>
      <c r="Q258" s="74">
        <f>(P258-T257)/T257</f>
        <v>-0.11712340006563833</v>
      </c>
      <c r="R258" s="36">
        <f t="shared" si="35"/>
        <v>68.697270805259976</v>
      </c>
      <c r="T258" s="14">
        <f t="shared" si="28"/>
        <v>43042</v>
      </c>
    </row>
    <row r="259" spans="1:20" x14ac:dyDescent="0.25">
      <c r="A259" s="61"/>
      <c r="B259" s="78"/>
      <c r="C259" s="21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8"/>
      <c r="Q259" s="24"/>
      <c r="R259" s="39"/>
      <c r="T259" s="14">
        <f t="shared" si="28"/>
        <v>0</v>
      </c>
    </row>
    <row r="260" spans="1:20" x14ac:dyDescent="0.25">
      <c r="A260" s="61"/>
      <c r="B260" s="78"/>
      <c r="C260" s="2">
        <v>2017</v>
      </c>
      <c r="D260" s="10">
        <v>478641.55</v>
      </c>
      <c r="E260" s="10">
        <v>374719.71</v>
      </c>
      <c r="F260" s="10">
        <v>317538.65000000002</v>
      </c>
      <c r="G260" s="10">
        <v>377490.98</v>
      </c>
      <c r="H260" s="10">
        <v>254881.86</v>
      </c>
      <c r="I260" s="10">
        <v>409687.37</v>
      </c>
      <c r="J260" s="10">
        <v>239541.13</v>
      </c>
      <c r="K260" s="10">
        <v>347131.1</v>
      </c>
      <c r="L260" s="10">
        <v>296596.45</v>
      </c>
      <c r="M260" s="10">
        <v>430463.01</v>
      </c>
      <c r="N260" s="10">
        <v>360620.11</v>
      </c>
      <c r="O260" s="10">
        <v>454530.77</v>
      </c>
      <c r="P260" s="10">
        <f>SUM(D260:O260)</f>
        <v>4341842.6900000004</v>
      </c>
      <c r="Q260" s="20"/>
      <c r="R260" s="36"/>
      <c r="T260" s="14">
        <f t="shared" si="28"/>
        <v>2799632.35</v>
      </c>
    </row>
    <row r="261" spans="1:20" x14ac:dyDescent="0.25">
      <c r="A261" s="61"/>
      <c r="B261" s="78"/>
      <c r="C261" s="2">
        <v>2018</v>
      </c>
      <c r="D261" s="10">
        <v>491664.79</v>
      </c>
      <c r="E261" s="10">
        <v>390041.44</v>
      </c>
      <c r="F261" s="10">
        <v>344239.1</v>
      </c>
      <c r="G261" s="10">
        <v>353098.48</v>
      </c>
      <c r="H261" s="10">
        <v>332212.39</v>
      </c>
      <c r="I261" s="10">
        <v>639529.67000000004</v>
      </c>
      <c r="J261" s="10">
        <v>298015.05</v>
      </c>
      <c r="K261" s="10">
        <v>378470.81</v>
      </c>
      <c r="L261" s="10">
        <v>191039.83</v>
      </c>
      <c r="M261" s="10">
        <v>496306.37</v>
      </c>
      <c r="N261" s="10">
        <v>390618.14</v>
      </c>
      <c r="O261" s="10">
        <v>461241.29</v>
      </c>
      <c r="P261" s="10">
        <f>SUM(D261:O261)</f>
        <v>4766477.3600000003</v>
      </c>
      <c r="Q261" s="20">
        <f t="shared" si="29"/>
        <v>9.7800565409245602E-2</v>
      </c>
      <c r="R261" s="36"/>
      <c r="T261" s="14">
        <f t="shared" si="28"/>
        <v>3227271.73</v>
      </c>
    </row>
    <row r="262" spans="1:20" x14ac:dyDescent="0.25">
      <c r="A262" s="61"/>
      <c r="B262" s="78"/>
      <c r="C262" s="2">
        <v>2019</v>
      </c>
      <c r="D262" s="10">
        <v>499740.12</v>
      </c>
      <c r="E262" s="10">
        <v>399678.88</v>
      </c>
      <c r="F262" s="10">
        <v>433542.87</v>
      </c>
      <c r="G262" s="10">
        <v>378750.93</v>
      </c>
      <c r="H262" s="10">
        <v>295142.57</v>
      </c>
      <c r="I262" s="10">
        <v>247424.15</v>
      </c>
      <c r="J262" s="10">
        <v>387201.37</v>
      </c>
      <c r="K262" s="10">
        <v>315387.03999999998</v>
      </c>
      <c r="L262" s="10"/>
      <c r="M262" s="10"/>
      <c r="N262" s="10"/>
      <c r="O262" s="10"/>
      <c r="P262" s="10">
        <f>SUM(D262:O262)</f>
        <v>2956867.93</v>
      </c>
      <c r="Q262" s="74">
        <f>(P262-T261)/T261</f>
        <v>-8.3787118849146247E-2</v>
      </c>
      <c r="R262" s="36"/>
      <c r="T262" s="14">
        <f t="shared" si="28"/>
        <v>2956867.93</v>
      </c>
    </row>
    <row r="263" spans="1:20" x14ac:dyDescent="0.25">
      <c r="A263" s="61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8"/>
      <c r="Q263" s="24"/>
      <c r="R263" s="39"/>
      <c r="T263" s="14">
        <f t="shared" si="28"/>
        <v>0</v>
      </c>
    </row>
    <row r="264" spans="1:20" x14ac:dyDescent="0.25">
      <c r="A264" s="61"/>
      <c r="B264" s="1" t="s">
        <v>0</v>
      </c>
      <c r="C264" s="1" t="s">
        <v>1</v>
      </c>
      <c r="D264" s="2" t="s">
        <v>2</v>
      </c>
      <c r="E264" s="2" t="s">
        <v>3</v>
      </c>
      <c r="F264" s="2" t="s">
        <v>4</v>
      </c>
      <c r="G264" s="2" t="s">
        <v>5</v>
      </c>
      <c r="H264" s="2" t="s">
        <v>6</v>
      </c>
      <c r="I264" s="2" t="s">
        <v>7</v>
      </c>
      <c r="J264" s="2" t="s">
        <v>8</v>
      </c>
      <c r="K264" s="2" t="s">
        <v>9</v>
      </c>
      <c r="L264" s="2" t="s">
        <v>10</v>
      </c>
      <c r="M264" s="2" t="s">
        <v>11</v>
      </c>
      <c r="N264" s="2" t="s">
        <v>12</v>
      </c>
      <c r="O264" s="2" t="s">
        <v>13</v>
      </c>
      <c r="P264" s="17" t="s">
        <v>15</v>
      </c>
      <c r="Q264" s="18" t="s">
        <v>17</v>
      </c>
      <c r="R264" s="40" t="s">
        <v>14</v>
      </c>
      <c r="T264" s="14">
        <f t="shared" si="28"/>
        <v>0</v>
      </c>
    </row>
    <row r="265" spans="1:20" x14ac:dyDescent="0.25">
      <c r="A265" s="61"/>
      <c r="B265" s="77" t="s">
        <v>46</v>
      </c>
      <c r="C265" s="2">
        <v>2017</v>
      </c>
      <c r="D265" s="1">
        <v>17929</v>
      </c>
      <c r="E265" s="1">
        <v>16615</v>
      </c>
      <c r="F265" s="1">
        <v>27625</v>
      </c>
      <c r="G265" s="1">
        <v>14364</v>
      </c>
      <c r="H265" s="1">
        <v>15584</v>
      </c>
      <c r="I265" s="1">
        <v>11296</v>
      </c>
      <c r="J265" s="1">
        <v>9651</v>
      </c>
      <c r="K265" s="1">
        <v>12082</v>
      </c>
      <c r="L265" s="1">
        <v>17665</v>
      </c>
      <c r="M265" s="1">
        <v>12374</v>
      </c>
      <c r="N265" s="1">
        <v>15867</v>
      </c>
      <c r="O265" s="1">
        <v>12383</v>
      </c>
      <c r="P265" s="7">
        <f>SUM(D265:O265)</f>
        <v>183435</v>
      </c>
      <c r="Q265" s="20"/>
      <c r="R265" s="36">
        <f>P269/P265</f>
        <v>23.98535617521193</v>
      </c>
      <c r="T265" s="14">
        <f t="shared" si="28"/>
        <v>125146</v>
      </c>
    </row>
    <row r="266" spans="1:20" x14ac:dyDescent="0.25">
      <c r="A266" s="61"/>
      <c r="B266" s="78"/>
      <c r="C266" s="2">
        <v>2018</v>
      </c>
      <c r="D266" s="1">
        <v>26126</v>
      </c>
      <c r="E266" s="1">
        <v>22878</v>
      </c>
      <c r="F266" s="1">
        <v>22929</v>
      </c>
      <c r="G266" s="1">
        <v>13430</v>
      </c>
      <c r="H266" s="1">
        <v>16947</v>
      </c>
      <c r="I266" s="1">
        <v>10859</v>
      </c>
      <c r="J266" s="1">
        <v>11263</v>
      </c>
      <c r="K266" s="1">
        <v>15012</v>
      </c>
      <c r="L266" s="1">
        <v>12649</v>
      </c>
      <c r="M266" s="1">
        <v>12569</v>
      </c>
      <c r="N266" s="1">
        <v>15530</v>
      </c>
      <c r="O266" s="1">
        <v>17302</v>
      </c>
      <c r="P266" s="7">
        <f>SUM(D266:O266)</f>
        <v>197494</v>
      </c>
      <c r="Q266" s="20">
        <f t="shared" si="29"/>
        <v>7.6642952544498044E-2</v>
      </c>
      <c r="R266" s="36">
        <f t="shared" ref="R266:R267" si="36">P270/P266</f>
        <v>25.071350015696677</v>
      </c>
      <c r="T266" s="14">
        <f t="shared" si="28"/>
        <v>139444</v>
      </c>
    </row>
    <row r="267" spans="1:20" x14ac:dyDescent="0.25">
      <c r="A267" s="61"/>
      <c r="B267" s="78"/>
      <c r="C267" s="2">
        <v>2019</v>
      </c>
      <c r="D267" s="1">
        <v>21002</v>
      </c>
      <c r="E267" s="1">
        <v>20382</v>
      </c>
      <c r="F267" s="1">
        <v>14730</v>
      </c>
      <c r="G267" s="1">
        <v>14659</v>
      </c>
      <c r="H267" s="1">
        <v>12686</v>
      </c>
      <c r="I267" s="1">
        <v>10324</v>
      </c>
      <c r="J267" s="1">
        <v>9782</v>
      </c>
      <c r="K267" s="1">
        <v>10941</v>
      </c>
      <c r="L267" s="1"/>
      <c r="M267" s="1"/>
      <c r="N267" s="1"/>
      <c r="O267" s="1"/>
      <c r="P267" s="7">
        <f>SUM(D267:O267)</f>
        <v>114506</v>
      </c>
      <c r="Q267" s="74">
        <f>(P267-T266)/T266</f>
        <v>-0.17883881701614984</v>
      </c>
      <c r="R267" s="36">
        <f t="shared" si="36"/>
        <v>27.636012261366222</v>
      </c>
      <c r="T267" s="14">
        <f t="shared" si="28"/>
        <v>114506</v>
      </c>
    </row>
    <row r="268" spans="1:20" x14ac:dyDescent="0.25">
      <c r="A268" s="61"/>
      <c r="B268" s="78"/>
      <c r="C268" s="21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8"/>
      <c r="Q268" s="24"/>
      <c r="R268" s="39"/>
      <c r="T268" s="14">
        <f t="shared" si="28"/>
        <v>0</v>
      </c>
    </row>
    <row r="269" spans="1:20" x14ac:dyDescent="0.25">
      <c r="A269" s="61"/>
      <c r="B269" s="78"/>
      <c r="C269" s="2">
        <v>2017</v>
      </c>
      <c r="D269" s="10">
        <v>511228.25</v>
      </c>
      <c r="E269" s="10">
        <v>419689.87</v>
      </c>
      <c r="F269" s="10">
        <v>708982.86</v>
      </c>
      <c r="G269" s="10">
        <v>353474.28</v>
      </c>
      <c r="H269" s="10">
        <v>377018.42</v>
      </c>
      <c r="I269" s="10">
        <v>274071.78999999998</v>
      </c>
      <c r="J269" s="10">
        <v>215508.79</v>
      </c>
      <c r="K269" s="10">
        <v>247451.8</v>
      </c>
      <c r="L269" s="10">
        <v>374229.51</v>
      </c>
      <c r="M269" s="10">
        <v>254567.93</v>
      </c>
      <c r="N269" s="10">
        <v>357542.3</v>
      </c>
      <c r="O269" s="10">
        <v>305988.01</v>
      </c>
      <c r="P269" s="10">
        <f>SUM(D269:O269)</f>
        <v>4399753.8100000005</v>
      </c>
      <c r="Q269" s="20"/>
      <c r="R269" s="36"/>
      <c r="T269" s="14">
        <f t="shared" si="28"/>
        <v>3107426.06</v>
      </c>
    </row>
    <row r="270" spans="1:20" x14ac:dyDescent="0.25">
      <c r="A270" s="61"/>
      <c r="B270" s="78"/>
      <c r="C270" s="2">
        <v>2018</v>
      </c>
      <c r="D270" s="10">
        <v>720095.22</v>
      </c>
      <c r="E270" s="10">
        <v>577725.27</v>
      </c>
      <c r="F270" s="10">
        <v>536759.65</v>
      </c>
      <c r="G270" s="10">
        <v>350105.57</v>
      </c>
      <c r="H270" s="10">
        <v>420097.38</v>
      </c>
      <c r="I270" s="10">
        <v>272586.82</v>
      </c>
      <c r="J270" s="10">
        <v>292956.61</v>
      </c>
      <c r="K270" s="10">
        <v>349695.13</v>
      </c>
      <c r="L270" s="10">
        <v>296573.86</v>
      </c>
      <c r="M270" s="10">
        <v>299467.65000000002</v>
      </c>
      <c r="N270" s="10">
        <v>382809.24</v>
      </c>
      <c r="O270" s="10">
        <v>452568.8</v>
      </c>
      <c r="P270" s="10">
        <f>SUM(D270:O270)</f>
        <v>4951441.1999999993</v>
      </c>
      <c r="Q270" s="20">
        <f t="shared" ref="Q270:Q337" si="37">(P270-P269)/P269</f>
        <v>0.12539051361148743</v>
      </c>
      <c r="R270" s="36"/>
      <c r="T270" s="14">
        <f t="shared" ref="T270:T337" si="38">SUM(D270:K270)</f>
        <v>3520021.6499999994</v>
      </c>
    </row>
    <row r="271" spans="1:20" x14ac:dyDescent="0.25">
      <c r="A271" s="61"/>
      <c r="B271" s="78"/>
      <c r="C271" s="2">
        <v>2019</v>
      </c>
      <c r="D271" s="10">
        <v>616630.05000000005</v>
      </c>
      <c r="E271" s="10">
        <v>565070.17000000004</v>
      </c>
      <c r="F271" s="10">
        <v>423606.39</v>
      </c>
      <c r="G271" s="10">
        <v>420032.91</v>
      </c>
      <c r="H271" s="10">
        <v>351819.71</v>
      </c>
      <c r="I271" s="10">
        <v>251209.67</v>
      </c>
      <c r="J271" s="10">
        <v>248623.62</v>
      </c>
      <c r="K271" s="10">
        <v>287496.7</v>
      </c>
      <c r="L271" s="10"/>
      <c r="M271" s="10"/>
      <c r="N271" s="10"/>
      <c r="O271" s="10"/>
      <c r="P271" s="10">
        <f>SUM(D271:O271)</f>
        <v>3164489.2200000007</v>
      </c>
      <c r="Q271" s="74">
        <f>(P271-T270)/T270</f>
        <v>-0.101002910024715</v>
      </c>
      <c r="R271" s="36"/>
      <c r="T271" s="14">
        <f t="shared" si="38"/>
        <v>3164489.2200000007</v>
      </c>
    </row>
    <row r="272" spans="1:20" x14ac:dyDescent="0.25">
      <c r="A272" s="61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8"/>
      <c r="Q272" s="24"/>
      <c r="R272" s="39"/>
      <c r="T272" s="14">
        <f t="shared" si="38"/>
        <v>0</v>
      </c>
    </row>
    <row r="273" spans="1:20" x14ac:dyDescent="0.25">
      <c r="A273" s="61"/>
      <c r="B273" s="1" t="s">
        <v>0</v>
      </c>
      <c r="C273" s="1" t="s">
        <v>1</v>
      </c>
      <c r="D273" s="2" t="s">
        <v>2</v>
      </c>
      <c r="E273" s="2" t="s">
        <v>3</v>
      </c>
      <c r="F273" s="2" t="s">
        <v>4</v>
      </c>
      <c r="G273" s="2" t="s">
        <v>5</v>
      </c>
      <c r="H273" s="2" t="s">
        <v>6</v>
      </c>
      <c r="I273" s="2" t="s">
        <v>7</v>
      </c>
      <c r="J273" s="2" t="s">
        <v>8</v>
      </c>
      <c r="K273" s="2" t="s">
        <v>9</v>
      </c>
      <c r="L273" s="2" t="s">
        <v>10</v>
      </c>
      <c r="M273" s="2" t="s">
        <v>11</v>
      </c>
      <c r="N273" s="2" t="s">
        <v>12</v>
      </c>
      <c r="O273" s="2" t="s">
        <v>13</v>
      </c>
      <c r="P273" s="17" t="s">
        <v>15</v>
      </c>
      <c r="Q273" s="18" t="s">
        <v>17</v>
      </c>
      <c r="R273" s="40" t="s">
        <v>14</v>
      </c>
      <c r="T273" s="14">
        <f t="shared" si="38"/>
        <v>0</v>
      </c>
    </row>
    <row r="274" spans="1:20" x14ac:dyDescent="0.25">
      <c r="A274" s="61"/>
      <c r="B274" s="77" t="s">
        <v>47</v>
      </c>
      <c r="C274" s="2">
        <v>2017</v>
      </c>
      <c r="D274" s="1">
        <v>2769</v>
      </c>
      <c r="E274" s="1">
        <v>1803</v>
      </c>
      <c r="F274" s="1">
        <v>1578</v>
      </c>
      <c r="G274" s="1">
        <v>1649</v>
      </c>
      <c r="H274" s="1">
        <v>718</v>
      </c>
      <c r="I274" s="1">
        <v>2467</v>
      </c>
      <c r="J274" s="1">
        <v>2669</v>
      </c>
      <c r="K274" s="1">
        <v>489</v>
      </c>
      <c r="L274" s="1">
        <v>2554</v>
      </c>
      <c r="M274" s="1">
        <v>885</v>
      </c>
      <c r="N274" s="1">
        <v>1772</v>
      </c>
      <c r="O274" s="1">
        <v>1366</v>
      </c>
      <c r="P274" s="7">
        <f>SUM(D274:O274)</f>
        <v>20719</v>
      </c>
      <c r="Q274" s="20"/>
      <c r="R274" s="36">
        <f>P278/P274</f>
        <v>61.662209566098738</v>
      </c>
      <c r="T274" s="14">
        <f t="shared" si="38"/>
        <v>14142</v>
      </c>
    </row>
    <row r="275" spans="1:20" x14ac:dyDescent="0.25">
      <c r="A275" s="61"/>
      <c r="B275" s="78"/>
      <c r="C275" s="2">
        <v>2018</v>
      </c>
      <c r="D275" s="1">
        <v>2896</v>
      </c>
      <c r="E275" s="1">
        <v>974</v>
      </c>
      <c r="F275" s="1">
        <v>447</v>
      </c>
      <c r="G275" s="1">
        <v>3512</v>
      </c>
      <c r="H275" s="1">
        <v>834</v>
      </c>
      <c r="I275" s="1">
        <v>830</v>
      </c>
      <c r="J275" s="1">
        <v>2341</v>
      </c>
      <c r="K275" s="1">
        <v>1535</v>
      </c>
      <c r="L275" s="1">
        <v>2704</v>
      </c>
      <c r="M275" s="1">
        <v>829</v>
      </c>
      <c r="N275" s="1">
        <v>356</v>
      </c>
      <c r="O275" s="1">
        <v>1672</v>
      </c>
      <c r="P275" s="7">
        <f>SUM(D275:O275)</f>
        <v>18930</v>
      </c>
      <c r="Q275" s="74">
        <f t="shared" si="37"/>
        <v>-8.6345866113229405E-2</v>
      </c>
      <c r="R275" s="36">
        <f t="shared" ref="R275:R276" si="39">P279/P275</f>
        <v>66.295873745377719</v>
      </c>
      <c r="T275" s="14">
        <f t="shared" si="38"/>
        <v>13369</v>
      </c>
    </row>
    <row r="276" spans="1:20" x14ac:dyDescent="0.25">
      <c r="A276" s="61"/>
      <c r="B276" s="78"/>
      <c r="C276" s="2">
        <v>2019</v>
      </c>
      <c r="D276" s="1">
        <v>575</v>
      </c>
      <c r="E276" s="1">
        <v>1360</v>
      </c>
      <c r="F276" s="1">
        <v>1575</v>
      </c>
      <c r="G276" s="1">
        <v>393</v>
      </c>
      <c r="H276" s="1">
        <v>193</v>
      </c>
      <c r="I276" s="1">
        <v>299</v>
      </c>
      <c r="J276" s="1">
        <v>229</v>
      </c>
      <c r="K276" s="1">
        <v>146</v>
      </c>
      <c r="L276" s="1"/>
      <c r="M276" s="1"/>
      <c r="N276" s="1"/>
      <c r="O276" s="1"/>
      <c r="P276" s="7">
        <f>SUM(D276:O276)</f>
        <v>4770</v>
      </c>
      <c r="Q276" s="74">
        <f>(P276-T275)/T275</f>
        <v>-0.64320442815468626</v>
      </c>
      <c r="R276" s="36">
        <f t="shared" si="39"/>
        <v>59.980587002096442</v>
      </c>
      <c r="T276" s="14">
        <f t="shared" si="38"/>
        <v>4770</v>
      </c>
    </row>
    <row r="277" spans="1:20" x14ac:dyDescent="0.25">
      <c r="A277" s="61"/>
      <c r="B277" s="78"/>
      <c r="C277" s="21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8"/>
      <c r="Q277" s="24"/>
      <c r="R277" s="39"/>
      <c r="T277" s="14">
        <f t="shared" si="38"/>
        <v>0</v>
      </c>
    </row>
    <row r="278" spans="1:20" x14ac:dyDescent="0.25">
      <c r="A278" s="61"/>
      <c r="B278" s="78"/>
      <c r="C278" s="2">
        <v>2017</v>
      </c>
      <c r="D278" s="10">
        <v>160898.85</v>
      </c>
      <c r="E278" s="10">
        <v>104135.11</v>
      </c>
      <c r="F278" s="10">
        <v>103849.85</v>
      </c>
      <c r="G278" s="10">
        <v>115818.83</v>
      </c>
      <c r="H278" s="10">
        <v>41842.879999999997</v>
      </c>
      <c r="I278" s="10">
        <v>152285.48000000001</v>
      </c>
      <c r="J278" s="10">
        <v>161005.75</v>
      </c>
      <c r="K278" s="10">
        <v>30863</v>
      </c>
      <c r="L278" s="10">
        <v>160525.85999999999</v>
      </c>
      <c r="M278" s="10">
        <v>58750</v>
      </c>
      <c r="N278" s="10">
        <v>103606.01</v>
      </c>
      <c r="O278" s="10">
        <v>83997.7</v>
      </c>
      <c r="P278" s="10">
        <f>SUM(D278:O278)</f>
        <v>1277579.3199999998</v>
      </c>
      <c r="Q278" s="20"/>
      <c r="R278" s="36"/>
      <c r="T278" s="14">
        <f t="shared" si="38"/>
        <v>870699.75</v>
      </c>
    </row>
    <row r="279" spans="1:20" x14ac:dyDescent="0.25">
      <c r="A279" s="61"/>
      <c r="B279" s="78"/>
      <c r="C279" s="2">
        <v>2018</v>
      </c>
      <c r="D279" s="10">
        <v>174584.6</v>
      </c>
      <c r="E279" s="10">
        <v>59611.98</v>
      </c>
      <c r="F279" s="10">
        <v>28912</v>
      </c>
      <c r="G279" s="10">
        <v>211255.92</v>
      </c>
      <c r="H279" s="10">
        <v>58108</v>
      </c>
      <c r="I279" s="10">
        <v>47159</v>
      </c>
      <c r="J279" s="10">
        <v>150693.45000000001</v>
      </c>
      <c r="K279" s="10">
        <v>160841.65</v>
      </c>
      <c r="L279" s="10">
        <v>177275.19</v>
      </c>
      <c r="M279" s="10">
        <v>53887</v>
      </c>
      <c r="N279" s="10">
        <v>31849</v>
      </c>
      <c r="O279" s="10">
        <v>100803.1</v>
      </c>
      <c r="P279" s="10">
        <f>SUM(D279:O279)</f>
        <v>1254980.8900000001</v>
      </c>
      <c r="Q279" s="74">
        <f t="shared" si="37"/>
        <v>-1.7688475107752767E-2</v>
      </c>
      <c r="R279" s="36"/>
      <c r="T279" s="14">
        <f t="shared" si="38"/>
        <v>891166.6</v>
      </c>
    </row>
    <row r="280" spans="1:20" ht="15.75" thickBot="1" x14ac:dyDescent="0.3">
      <c r="A280" s="62"/>
      <c r="B280" s="79"/>
      <c r="C280" s="43">
        <v>2019</v>
      </c>
      <c r="D280" s="44">
        <v>37098.75</v>
      </c>
      <c r="E280" s="44">
        <v>75924.240000000005</v>
      </c>
      <c r="F280" s="44">
        <v>97670.05</v>
      </c>
      <c r="G280" s="44">
        <v>26619</v>
      </c>
      <c r="H280" s="44">
        <v>12372</v>
      </c>
      <c r="I280" s="44">
        <v>15309.43</v>
      </c>
      <c r="J280" s="44">
        <v>12963</v>
      </c>
      <c r="K280" s="44">
        <v>8150.93</v>
      </c>
      <c r="L280" s="44"/>
      <c r="M280" s="44"/>
      <c r="N280" s="44"/>
      <c r="O280" s="44"/>
      <c r="P280" s="44">
        <f>SUM(D280:O280)</f>
        <v>286107.40000000002</v>
      </c>
      <c r="Q280" s="76">
        <f>(P280-T279)/T279</f>
        <v>-0.67895183683948657</v>
      </c>
      <c r="R280" s="46"/>
      <c r="T280" s="14">
        <f t="shared" si="38"/>
        <v>286107.40000000002</v>
      </c>
    </row>
    <row r="281" spans="1:20" x14ac:dyDescent="0.25">
      <c r="T281" s="14">
        <f t="shared" si="38"/>
        <v>0</v>
      </c>
    </row>
    <row r="282" spans="1:20" x14ac:dyDescent="0.25">
      <c r="T282" s="14"/>
    </row>
    <row r="283" spans="1:20" ht="15.75" thickBot="1" x14ac:dyDescent="0.3">
      <c r="T283" s="14"/>
    </row>
    <row r="284" spans="1:20" s="9" customFormat="1" x14ac:dyDescent="0.25">
      <c r="A284" s="63"/>
      <c r="B284" s="48" t="s">
        <v>0</v>
      </c>
      <c r="C284" s="48" t="s">
        <v>1</v>
      </c>
      <c r="D284" s="31" t="s">
        <v>2</v>
      </c>
      <c r="E284" s="31" t="s">
        <v>3</v>
      </c>
      <c r="F284" s="31" t="s">
        <v>4</v>
      </c>
      <c r="G284" s="31" t="s">
        <v>5</v>
      </c>
      <c r="H284" s="31" t="s">
        <v>6</v>
      </c>
      <c r="I284" s="31" t="s">
        <v>7</v>
      </c>
      <c r="J284" s="31" t="s">
        <v>8</v>
      </c>
      <c r="K284" s="31" t="s">
        <v>9</v>
      </c>
      <c r="L284" s="31" t="s">
        <v>10</v>
      </c>
      <c r="M284" s="31" t="s">
        <v>11</v>
      </c>
      <c r="N284" s="31" t="s">
        <v>12</v>
      </c>
      <c r="O284" s="31" t="s">
        <v>13</v>
      </c>
      <c r="P284" s="32" t="s">
        <v>15</v>
      </c>
      <c r="Q284" s="33" t="s">
        <v>17</v>
      </c>
      <c r="R284" s="34" t="s">
        <v>14</v>
      </c>
      <c r="T284" s="29">
        <f t="shared" si="38"/>
        <v>0</v>
      </c>
    </row>
    <row r="285" spans="1:20" x14ac:dyDescent="0.25">
      <c r="A285" s="64"/>
      <c r="B285" s="77" t="s">
        <v>48</v>
      </c>
      <c r="C285" s="2">
        <v>2017</v>
      </c>
      <c r="D285" s="11">
        <v>69484</v>
      </c>
      <c r="E285" s="11">
        <v>41014</v>
      </c>
      <c r="F285" s="11">
        <v>81206</v>
      </c>
      <c r="G285" s="11">
        <v>81068</v>
      </c>
      <c r="H285" s="11">
        <v>76327</v>
      </c>
      <c r="I285" s="11">
        <v>77837</v>
      </c>
      <c r="J285" s="11">
        <v>111946</v>
      </c>
      <c r="K285" s="11">
        <v>39800</v>
      </c>
      <c r="L285" s="11">
        <v>67876</v>
      </c>
      <c r="M285" s="11">
        <v>76896</v>
      </c>
      <c r="N285" s="11">
        <v>75440</v>
      </c>
      <c r="O285" s="11">
        <v>102239</v>
      </c>
      <c r="P285" s="11">
        <f>SUM(D285:O285)</f>
        <v>901133</v>
      </c>
      <c r="Q285" s="20"/>
      <c r="R285" s="36">
        <f>P289/P285</f>
        <v>16.08418001560258</v>
      </c>
      <c r="T285" s="14">
        <f t="shared" si="38"/>
        <v>578682</v>
      </c>
    </row>
    <row r="286" spans="1:20" x14ac:dyDescent="0.25">
      <c r="A286" s="64"/>
      <c r="B286" s="78"/>
      <c r="C286" s="2">
        <v>2018</v>
      </c>
      <c r="D286" s="11">
        <v>65888</v>
      </c>
      <c r="E286" s="11">
        <v>34121</v>
      </c>
      <c r="F286" s="11">
        <v>65995</v>
      </c>
      <c r="G286" s="11">
        <v>83325</v>
      </c>
      <c r="H286" s="11">
        <v>72298</v>
      </c>
      <c r="I286" s="11">
        <v>47151</v>
      </c>
      <c r="J286" s="11">
        <v>107902</v>
      </c>
      <c r="K286" s="11">
        <v>62441</v>
      </c>
      <c r="L286" s="11">
        <v>44279</v>
      </c>
      <c r="M286" s="11">
        <v>75328</v>
      </c>
      <c r="N286" s="11">
        <v>84244</v>
      </c>
      <c r="O286" s="11">
        <v>79432</v>
      </c>
      <c r="P286" s="11">
        <f>SUM(D286:O286)</f>
        <v>822404</v>
      </c>
      <c r="Q286" s="74">
        <f t="shared" si="37"/>
        <v>-8.736668172178802E-2</v>
      </c>
      <c r="R286" s="36">
        <f t="shared" ref="R286:R287" si="40">P290/P286</f>
        <v>16.57190002723722</v>
      </c>
      <c r="T286" s="14">
        <f t="shared" si="38"/>
        <v>539121</v>
      </c>
    </row>
    <row r="287" spans="1:20" x14ac:dyDescent="0.25">
      <c r="A287" s="64"/>
      <c r="B287" s="78"/>
      <c r="C287" s="2">
        <v>2019</v>
      </c>
      <c r="D287" s="11">
        <v>62887</v>
      </c>
      <c r="E287" s="11">
        <v>37614</v>
      </c>
      <c r="F287" s="11">
        <v>40938</v>
      </c>
      <c r="G287" s="11">
        <v>85764</v>
      </c>
      <c r="H287" s="11">
        <v>69988</v>
      </c>
      <c r="I287" s="11">
        <v>43675</v>
      </c>
      <c r="J287" s="11">
        <v>93866</v>
      </c>
      <c r="K287" s="11">
        <v>75768</v>
      </c>
      <c r="L287" s="11"/>
      <c r="M287" s="11"/>
      <c r="N287" s="11"/>
      <c r="O287" s="11"/>
      <c r="P287" s="11">
        <f>SUM(D287:O287)</f>
        <v>510500</v>
      </c>
      <c r="Q287" s="74">
        <f>(P287-T286)/T286</f>
        <v>-5.3088267754363122E-2</v>
      </c>
      <c r="R287" s="36">
        <f t="shared" si="40"/>
        <v>17.313809402546521</v>
      </c>
      <c r="T287" s="14">
        <f t="shared" si="38"/>
        <v>510500</v>
      </c>
    </row>
    <row r="288" spans="1:20" x14ac:dyDescent="0.25">
      <c r="A288" s="64"/>
      <c r="B288" s="78"/>
      <c r="C288" s="21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8"/>
      <c r="Q288" s="24"/>
      <c r="R288" s="39"/>
      <c r="T288" s="14">
        <f t="shared" si="38"/>
        <v>0</v>
      </c>
    </row>
    <row r="289" spans="1:20" x14ac:dyDescent="0.25">
      <c r="A289" s="64"/>
      <c r="B289" s="78"/>
      <c r="C289" s="2">
        <v>2017</v>
      </c>
      <c r="D289" s="10">
        <v>1331350.73</v>
      </c>
      <c r="E289" s="10">
        <v>632432.46</v>
      </c>
      <c r="F289" s="10">
        <v>1221818.44</v>
      </c>
      <c r="G289" s="10">
        <v>1251040.3999999999</v>
      </c>
      <c r="H289" s="10">
        <v>1319379.6599999999</v>
      </c>
      <c r="I289" s="10">
        <v>1260410.75</v>
      </c>
      <c r="J289" s="10">
        <v>1583122.33</v>
      </c>
      <c r="K289" s="10">
        <v>660622.89</v>
      </c>
      <c r="L289" s="10">
        <v>984326.1</v>
      </c>
      <c r="M289" s="10">
        <v>1139889.8400000001</v>
      </c>
      <c r="N289" s="10">
        <v>1156007.76</v>
      </c>
      <c r="O289" s="10">
        <v>1953584.03</v>
      </c>
      <c r="P289" s="10">
        <f>SUM(D289:O289)</f>
        <v>14493985.389999999</v>
      </c>
      <c r="Q289" s="20"/>
      <c r="R289" s="36"/>
      <c r="T289" s="14">
        <f t="shared" si="38"/>
        <v>9260177.6600000001</v>
      </c>
    </row>
    <row r="290" spans="1:20" x14ac:dyDescent="0.25">
      <c r="A290" s="64"/>
      <c r="B290" s="78"/>
      <c r="C290" s="2">
        <v>2018</v>
      </c>
      <c r="D290" s="10">
        <v>1324143.71</v>
      </c>
      <c r="E290" s="10">
        <v>550632.30000000005</v>
      </c>
      <c r="F290" s="10">
        <v>1100091.73</v>
      </c>
      <c r="G290" s="10">
        <v>1359283.97</v>
      </c>
      <c r="H290" s="10">
        <v>1305422.6499999999</v>
      </c>
      <c r="I290" s="10">
        <v>859354.79</v>
      </c>
      <c r="J290" s="10">
        <v>1561836.5</v>
      </c>
      <c r="K290" s="10">
        <v>993667.2</v>
      </c>
      <c r="L290" s="10">
        <v>666539.77</v>
      </c>
      <c r="M290" s="10">
        <v>1071418.25</v>
      </c>
      <c r="N290" s="10">
        <v>1321594.6399999999</v>
      </c>
      <c r="O290" s="10">
        <v>1514811.36</v>
      </c>
      <c r="P290" s="10">
        <f>SUM(D290:O290)</f>
        <v>13628796.869999999</v>
      </c>
      <c r="Q290" s="74">
        <f t="shared" si="37"/>
        <v>-5.9692934463486419E-2</v>
      </c>
      <c r="R290" s="36"/>
      <c r="T290" s="14">
        <f t="shared" si="38"/>
        <v>9054432.8499999996</v>
      </c>
    </row>
    <row r="291" spans="1:20" x14ac:dyDescent="0.25">
      <c r="A291" s="64"/>
      <c r="B291" s="78"/>
      <c r="C291" s="2">
        <v>2019</v>
      </c>
      <c r="D291" s="10">
        <v>1378170.58</v>
      </c>
      <c r="E291" s="10">
        <v>613601.91</v>
      </c>
      <c r="F291" s="10">
        <v>684201.05</v>
      </c>
      <c r="G291" s="10">
        <v>1474326.22</v>
      </c>
      <c r="H291" s="10">
        <v>1224507.73</v>
      </c>
      <c r="I291" s="10">
        <v>902250.55</v>
      </c>
      <c r="J291" s="10">
        <v>1399932.92</v>
      </c>
      <c r="K291" s="10">
        <v>1161708.74</v>
      </c>
      <c r="L291" s="10"/>
      <c r="M291" s="10"/>
      <c r="N291" s="10"/>
      <c r="O291" s="10"/>
      <c r="P291" s="10">
        <f>SUM(D291:O291)</f>
        <v>8838699.6999999993</v>
      </c>
      <c r="Q291" s="74">
        <f>(P291-T290)/T290</f>
        <v>-2.3826246610244659E-2</v>
      </c>
      <c r="R291" s="36"/>
      <c r="T291" s="14">
        <f t="shared" si="38"/>
        <v>8838699.6999999993</v>
      </c>
    </row>
    <row r="292" spans="1:20" x14ac:dyDescent="0.25">
      <c r="A292" s="64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8"/>
      <c r="Q292" s="24"/>
      <c r="R292" s="39"/>
      <c r="T292" s="14">
        <f t="shared" si="38"/>
        <v>0</v>
      </c>
    </row>
    <row r="293" spans="1:20" x14ac:dyDescent="0.25">
      <c r="A293" s="64"/>
      <c r="B293" s="1" t="s">
        <v>0</v>
      </c>
      <c r="C293" s="1" t="s">
        <v>1</v>
      </c>
      <c r="D293" s="2" t="s">
        <v>2</v>
      </c>
      <c r="E293" s="2" t="s">
        <v>3</v>
      </c>
      <c r="F293" s="2" t="s">
        <v>4</v>
      </c>
      <c r="G293" s="2" t="s">
        <v>5</v>
      </c>
      <c r="H293" s="2" t="s">
        <v>6</v>
      </c>
      <c r="I293" s="2" t="s">
        <v>7</v>
      </c>
      <c r="J293" s="2" t="s">
        <v>8</v>
      </c>
      <c r="K293" s="2" t="s">
        <v>9</v>
      </c>
      <c r="L293" s="2" t="s">
        <v>10</v>
      </c>
      <c r="M293" s="2" t="s">
        <v>11</v>
      </c>
      <c r="N293" s="2" t="s">
        <v>12</v>
      </c>
      <c r="O293" s="2" t="s">
        <v>13</v>
      </c>
      <c r="P293" s="17" t="s">
        <v>15</v>
      </c>
      <c r="Q293" s="18" t="s">
        <v>17</v>
      </c>
      <c r="R293" s="40" t="s">
        <v>14</v>
      </c>
      <c r="T293" s="14">
        <f t="shared" si="38"/>
        <v>0</v>
      </c>
    </row>
    <row r="294" spans="1:20" x14ac:dyDescent="0.25">
      <c r="A294" s="64"/>
      <c r="B294" s="77" t="s">
        <v>49</v>
      </c>
      <c r="C294" s="2">
        <v>2017</v>
      </c>
      <c r="D294" s="11">
        <v>10971</v>
      </c>
      <c r="E294" s="11">
        <v>9962</v>
      </c>
      <c r="F294" s="11">
        <v>10937</v>
      </c>
      <c r="G294" s="11">
        <v>10848</v>
      </c>
      <c r="H294" s="11">
        <v>7872</v>
      </c>
      <c r="I294" s="11">
        <v>4774</v>
      </c>
      <c r="J294" s="11">
        <v>7561</v>
      </c>
      <c r="K294" s="11">
        <v>5775</v>
      </c>
      <c r="L294" s="11">
        <v>7869</v>
      </c>
      <c r="M294" s="11">
        <v>10618</v>
      </c>
      <c r="N294" s="11">
        <v>8928</v>
      </c>
      <c r="O294" s="11">
        <v>10812</v>
      </c>
      <c r="P294" s="11">
        <f>SUM(D294:O294)</f>
        <v>106927</v>
      </c>
      <c r="Q294" s="20"/>
      <c r="R294" s="36">
        <f>P298/P294</f>
        <v>17.962911051465021</v>
      </c>
      <c r="T294" s="14">
        <f t="shared" si="38"/>
        <v>68700</v>
      </c>
    </row>
    <row r="295" spans="1:20" x14ac:dyDescent="0.25">
      <c r="A295" s="64"/>
      <c r="B295" s="78"/>
      <c r="C295" s="2">
        <v>2018</v>
      </c>
      <c r="D295" s="11">
        <v>11648</v>
      </c>
      <c r="E295" s="11">
        <v>8778</v>
      </c>
      <c r="F295" s="11">
        <v>10809</v>
      </c>
      <c r="G295" s="11">
        <v>11352</v>
      </c>
      <c r="H295" s="11">
        <v>8697</v>
      </c>
      <c r="I295" s="11">
        <v>5582</v>
      </c>
      <c r="J295" s="11">
        <v>5865</v>
      </c>
      <c r="K295" s="11">
        <v>7761</v>
      </c>
      <c r="L295" s="11">
        <v>7687</v>
      </c>
      <c r="M295" s="11">
        <v>9318</v>
      </c>
      <c r="N295" s="11">
        <v>8595</v>
      </c>
      <c r="O295" s="11">
        <v>8584</v>
      </c>
      <c r="P295" s="11">
        <f>SUM(D295:O295)</f>
        <v>104676</v>
      </c>
      <c r="Q295" s="74">
        <f t="shared" si="37"/>
        <v>-2.1051745583435429E-2</v>
      </c>
      <c r="R295" s="36">
        <f t="shared" ref="R295:R296" si="41">P299/P295</f>
        <v>17.869071229317132</v>
      </c>
      <c r="T295" s="14">
        <f t="shared" si="38"/>
        <v>70492</v>
      </c>
    </row>
    <row r="296" spans="1:20" x14ac:dyDescent="0.25">
      <c r="A296" s="64"/>
      <c r="B296" s="78"/>
      <c r="C296" s="2">
        <v>2019</v>
      </c>
      <c r="D296" s="11">
        <v>11911</v>
      </c>
      <c r="E296" s="11">
        <v>8273</v>
      </c>
      <c r="F296" s="11">
        <v>8626</v>
      </c>
      <c r="G296" s="11">
        <v>13143</v>
      </c>
      <c r="H296" s="11">
        <v>10304</v>
      </c>
      <c r="I296" s="11">
        <v>5919</v>
      </c>
      <c r="J296" s="11">
        <v>5796</v>
      </c>
      <c r="K296" s="11">
        <v>5171</v>
      </c>
      <c r="L296" s="11"/>
      <c r="M296" s="11"/>
      <c r="N296" s="11"/>
      <c r="O296" s="11"/>
      <c r="P296" s="11">
        <f>SUM(D296:O296)</f>
        <v>69143</v>
      </c>
      <c r="Q296" s="74">
        <f>(P296-T295)/T295</f>
        <v>-1.9136923338818588E-2</v>
      </c>
      <c r="R296" s="36">
        <f t="shared" si="41"/>
        <v>17.297604818998309</v>
      </c>
      <c r="T296" s="14">
        <f t="shared" si="38"/>
        <v>69143</v>
      </c>
    </row>
    <row r="297" spans="1:20" x14ac:dyDescent="0.25">
      <c r="A297" s="64"/>
      <c r="B297" s="78"/>
      <c r="C297" s="21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8"/>
      <c r="Q297" s="24"/>
      <c r="R297" s="39"/>
      <c r="T297" s="14">
        <f t="shared" si="38"/>
        <v>0</v>
      </c>
    </row>
    <row r="298" spans="1:20" x14ac:dyDescent="0.25">
      <c r="A298" s="64"/>
      <c r="B298" s="78"/>
      <c r="C298" s="2">
        <v>2017</v>
      </c>
      <c r="D298" s="10">
        <v>183607.74</v>
      </c>
      <c r="E298" s="10">
        <v>153330.25</v>
      </c>
      <c r="F298" s="10">
        <v>180618.17</v>
      </c>
      <c r="G298" s="10">
        <v>220590.26</v>
      </c>
      <c r="H298" s="10">
        <v>164598.39999999999</v>
      </c>
      <c r="I298" s="10">
        <v>92636.53</v>
      </c>
      <c r="J298" s="10">
        <v>127897.32</v>
      </c>
      <c r="K298" s="10">
        <v>94971.34</v>
      </c>
      <c r="L298" s="10">
        <v>120656.63</v>
      </c>
      <c r="M298" s="10">
        <v>182101.57</v>
      </c>
      <c r="N298" s="10">
        <v>164551.56</v>
      </c>
      <c r="O298" s="10">
        <v>235160.42</v>
      </c>
      <c r="P298" s="10">
        <f>SUM(D298:O298)</f>
        <v>1920720.1900000002</v>
      </c>
      <c r="Q298" s="20"/>
      <c r="R298" s="36"/>
      <c r="T298" s="14">
        <f t="shared" si="38"/>
        <v>1218250.0100000002</v>
      </c>
    </row>
    <row r="299" spans="1:20" x14ac:dyDescent="0.25">
      <c r="A299" s="64"/>
      <c r="B299" s="78"/>
      <c r="C299" s="2">
        <v>2018</v>
      </c>
      <c r="D299" s="10">
        <v>206796.03</v>
      </c>
      <c r="E299" s="10">
        <v>135979.26999999999</v>
      </c>
      <c r="F299" s="10">
        <v>178585.73</v>
      </c>
      <c r="G299" s="10">
        <v>216268.87</v>
      </c>
      <c r="H299" s="10">
        <v>162549.56</v>
      </c>
      <c r="I299" s="10">
        <v>109991.71</v>
      </c>
      <c r="J299" s="10">
        <v>97557.17</v>
      </c>
      <c r="K299" s="10">
        <v>123903.32</v>
      </c>
      <c r="L299" s="10">
        <v>139159.13</v>
      </c>
      <c r="M299" s="10">
        <v>177424.02</v>
      </c>
      <c r="N299" s="10">
        <v>145456.62</v>
      </c>
      <c r="O299" s="10">
        <v>176791.47</v>
      </c>
      <c r="P299" s="10">
        <f>SUM(D299:O299)</f>
        <v>1870462.9000000001</v>
      </c>
      <c r="Q299" s="74">
        <f t="shared" si="37"/>
        <v>-2.6165857089261935E-2</v>
      </c>
      <c r="R299" s="36"/>
      <c r="T299" s="14">
        <f t="shared" si="38"/>
        <v>1231631.6599999999</v>
      </c>
    </row>
    <row r="300" spans="1:20" x14ac:dyDescent="0.25">
      <c r="A300" s="64"/>
      <c r="B300" s="78"/>
      <c r="C300" s="2">
        <v>2019</v>
      </c>
      <c r="D300" s="10">
        <v>214589.28</v>
      </c>
      <c r="E300" s="10">
        <v>126584.98</v>
      </c>
      <c r="F300" s="10">
        <v>157638.85</v>
      </c>
      <c r="G300" s="10">
        <v>222162.73</v>
      </c>
      <c r="H300" s="10">
        <v>175659.06</v>
      </c>
      <c r="I300" s="10">
        <v>99919.67</v>
      </c>
      <c r="J300" s="10">
        <v>109967.64</v>
      </c>
      <c r="K300" s="10">
        <v>89486.080000000002</v>
      </c>
      <c r="L300" s="10"/>
      <c r="M300" s="10"/>
      <c r="N300" s="10"/>
      <c r="O300" s="10"/>
      <c r="P300" s="10">
        <f>SUM(D300:O300)</f>
        <v>1196008.29</v>
      </c>
      <c r="Q300" s="74">
        <f>(P300-T299)/T299</f>
        <v>-2.8923720587046196E-2</v>
      </c>
      <c r="R300" s="36"/>
      <c r="T300" s="14">
        <f t="shared" si="38"/>
        <v>1196008.29</v>
      </c>
    </row>
    <row r="301" spans="1:20" x14ac:dyDescent="0.25">
      <c r="A301" s="64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8"/>
      <c r="Q301" s="24"/>
      <c r="R301" s="39"/>
      <c r="T301" s="14">
        <f t="shared" si="38"/>
        <v>0</v>
      </c>
    </row>
    <row r="302" spans="1:20" x14ac:dyDescent="0.25">
      <c r="A302" s="64"/>
      <c r="B302" s="1" t="s">
        <v>0</v>
      </c>
      <c r="C302" s="1" t="s">
        <v>1</v>
      </c>
      <c r="D302" s="2" t="s">
        <v>2</v>
      </c>
      <c r="E302" s="2" t="s">
        <v>3</v>
      </c>
      <c r="F302" s="2" t="s">
        <v>4</v>
      </c>
      <c r="G302" s="2" t="s">
        <v>5</v>
      </c>
      <c r="H302" s="2" t="s">
        <v>6</v>
      </c>
      <c r="I302" s="2" t="s">
        <v>7</v>
      </c>
      <c r="J302" s="2" t="s">
        <v>8</v>
      </c>
      <c r="K302" s="2" t="s">
        <v>9</v>
      </c>
      <c r="L302" s="2" t="s">
        <v>10</v>
      </c>
      <c r="M302" s="2" t="s">
        <v>11</v>
      </c>
      <c r="N302" s="2" t="s">
        <v>12</v>
      </c>
      <c r="O302" s="2" t="s">
        <v>13</v>
      </c>
      <c r="P302" s="17" t="s">
        <v>15</v>
      </c>
      <c r="Q302" s="18" t="s">
        <v>17</v>
      </c>
      <c r="R302" s="40" t="s">
        <v>14</v>
      </c>
      <c r="T302" s="14">
        <f t="shared" si="38"/>
        <v>0</v>
      </c>
    </row>
    <row r="303" spans="1:20" x14ac:dyDescent="0.25">
      <c r="A303" s="64"/>
      <c r="B303" s="77" t="s">
        <v>50</v>
      </c>
      <c r="C303" s="2">
        <v>2017</v>
      </c>
      <c r="D303" s="11">
        <v>2556</v>
      </c>
      <c r="E303" s="11">
        <v>1597</v>
      </c>
      <c r="F303" s="11">
        <v>2290</v>
      </c>
      <c r="G303" s="11">
        <v>6140</v>
      </c>
      <c r="H303" s="11">
        <v>3423</v>
      </c>
      <c r="I303" s="11">
        <v>3974</v>
      </c>
      <c r="J303" s="11">
        <v>2521</v>
      </c>
      <c r="K303" s="11">
        <v>4153</v>
      </c>
      <c r="L303" s="11">
        <v>2448</v>
      </c>
      <c r="M303" s="11">
        <v>3950</v>
      </c>
      <c r="N303" s="11">
        <v>2466</v>
      </c>
      <c r="O303" s="11">
        <v>9958</v>
      </c>
      <c r="P303" s="11">
        <f>SUM(D303:O303)</f>
        <v>45476</v>
      </c>
      <c r="Q303" s="20"/>
      <c r="R303" s="36">
        <f>P307/P303</f>
        <v>124.98432711760049</v>
      </c>
      <c r="T303" s="14">
        <f t="shared" si="38"/>
        <v>26654</v>
      </c>
    </row>
    <row r="304" spans="1:20" x14ac:dyDescent="0.25">
      <c r="A304" s="64"/>
      <c r="B304" s="78"/>
      <c r="C304" s="2">
        <v>2018</v>
      </c>
      <c r="D304" s="11">
        <v>3995</v>
      </c>
      <c r="E304" s="11">
        <v>2685</v>
      </c>
      <c r="F304" s="11">
        <v>2994</v>
      </c>
      <c r="G304" s="11">
        <v>4779</v>
      </c>
      <c r="H304" s="11">
        <v>2571</v>
      </c>
      <c r="I304" s="11">
        <v>4187</v>
      </c>
      <c r="J304" s="11">
        <v>2760</v>
      </c>
      <c r="K304" s="11">
        <v>2494</v>
      </c>
      <c r="L304" s="11">
        <v>2501</v>
      </c>
      <c r="M304" s="11">
        <v>1712</v>
      </c>
      <c r="N304" s="11">
        <v>1479</v>
      </c>
      <c r="O304" s="11">
        <v>5738</v>
      </c>
      <c r="P304" s="11">
        <f>SUM(D304:O304)</f>
        <v>37895</v>
      </c>
      <c r="Q304" s="74">
        <f t="shared" si="37"/>
        <v>-0.16670331603483157</v>
      </c>
      <c r="R304" s="36">
        <f t="shared" ref="R304:R305" si="42">P308/P304</f>
        <v>151.18541469850905</v>
      </c>
      <c r="T304" s="14">
        <f t="shared" si="38"/>
        <v>26465</v>
      </c>
    </row>
    <row r="305" spans="1:20" x14ac:dyDescent="0.25">
      <c r="A305" s="64"/>
      <c r="B305" s="78"/>
      <c r="C305" s="2">
        <v>2019</v>
      </c>
      <c r="D305" s="11">
        <v>3843</v>
      </c>
      <c r="E305" s="11">
        <v>2601</v>
      </c>
      <c r="F305" s="11">
        <v>3185</v>
      </c>
      <c r="G305" s="11">
        <v>2418</v>
      </c>
      <c r="H305" s="11">
        <v>3843</v>
      </c>
      <c r="I305" s="11">
        <v>3434</v>
      </c>
      <c r="J305" s="11">
        <v>4165</v>
      </c>
      <c r="K305" s="11">
        <v>1700</v>
      </c>
      <c r="L305" s="11"/>
      <c r="M305" s="11"/>
      <c r="N305" s="11"/>
      <c r="O305" s="11"/>
      <c r="P305" s="11">
        <f>SUM(D305:O305)</f>
        <v>25189</v>
      </c>
      <c r="Q305" s="74">
        <f>(P305-T304)/T304</f>
        <v>-4.8214623087096162E-2</v>
      </c>
      <c r="R305" s="36">
        <f t="shared" si="42"/>
        <v>148.99154551589979</v>
      </c>
      <c r="T305" s="14">
        <f t="shared" si="38"/>
        <v>25189</v>
      </c>
    </row>
    <row r="306" spans="1:20" x14ac:dyDescent="0.25">
      <c r="A306" s="64"/>
      <c r="B306" s="78"/>
      <c r="C306" s="21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8"/>
      <c r="Q306" s="24"/>
      <c r="R306" s="39"/>
      <c r="T306" s="14">
        <f t="shared" si="38"/>
        <v>0</v>
      </c>
    </row>
    <row r="307" spans="1:20" x14ac:dyDescent="0.25">
      <c r="A307" s="64"/>
      <c r="B307" s="78"/>
      <c r="C307" s="2">
        <v>2017</v>
      </c>
      <c r="D307" s="10">
        <v>611746.68999999994</v>
      </c>
      <c r="E307" s="10">
        <v>185136.77</v>
      </c>
      <c r="F307" s="10">
        <v>283536</v>
      </c>
      <c r="G307" s="10">
        <v>651408.18000000005</v>
      </c>
      <c r="H307" s="10">
        <v>467726.28</v>
      </c>
      <c r="I307" s="10">
        <v>499448.51</v>
      </c>
      <c r="J307" s="10">
        <v>334875.03999999998</v>
      </c>
      <c r="K307" s="10">
        <v>355754.49</v>
      </c>
      <c r="L307" s="10">
        <v>264723.03000000003</v>
      </c>
      <c r="M307" s="10">
        <v>538377.42000000004</v>
      </c>
      <c r="N307" s="10">
        <v>351292.88</v>
      </c>
      <c r="O307" s="10">
        <v>1139761.97</v>
      </c>
      <c r="P307" s="10">
        <f>SUM(D307:O307)</f>
        <v>5683787.2599999998</v>
      </c>
      <c r="Q307" s="20"/>
      <c r="R307" s="36"/>
      <c r="T307" s="14">
        <f t="shared" si="38"/>
        <v>3389631.96</v>
      </c>
    </row>
    <row r="308" spans="1:20" x14ac:dyDescent="0.25">
      <c r="A308" s="64"/>
      <c r="B308" s="78"/>
      <c r="C308" s="2">
        <v>2018</v>
      </c>
      <c r="D308" s="10">
        <v>957837.48</v>
      </c>
      <c r="E308" s="10">
        <v>334609.94</v>
      </c>
      <c r="F308" s="10">
        <v>403544.77</v>
      </c>
      <c r="G308" s="10">
        <v>595000.15</v>
      </c>
      <c r="H308" s="10">
        <v>303234.03999999998</v>
      </c>
      <c r="I308" s="10">
        <v>525411.07999999996</v>
      </c>
      <c r="J308" s="10">
        <v>374648.75</v>
      </c>
      <c r="K308" s="10">
        <v>331632.27</v>
      </c>
      <c r="L308" s="10">
        <v>324798.87</v>
      </c>
      <c r="M308" s="10">
        <v>323420.28000000003</v>
      </c>
      <c r="N308" s="10">
        <v>232778.44</v>
      </c>
      <c r="O308" s="10">
        <v>1022255.22</v>
      </c>
      <c r="P308" s="10">
        <f>SUM(D308:O308)</f>
        <v>5729171.29</v>
      </c>
      <c r="Q308" s="20">
        <f t="shared" si="37"/>
        <v>7.9848220779467141E-3</v>
      </c>
      <c r="R308" s="36"/>
      <c r="T308" s="14">
        <f t="shared" si="38"/>
        <v>3825918.48</v>
      </c>
    </row>
    <row r="309" spans="1:20" x14ac:dyDescent="0.25">
      <c r="A309" s="64"/>
      <c r="B309" s="78"/>
      <c r="C309" s="2">
        <v>2019</v>
      </c>
      <c r="D309" s="10">
        <v>919384.59</v>
      </c>
      <c r="E309" s="10">
        <v>364190.59</v>
      </c>
      <c r="F309" s="10">
        <v>343208.26</v>
      </c>
      <c r="G309" s="10">
        <v>372688.14</v>
      </c>
      <c r="H309" s="10">
        <v>457204.13</v>
      </c>
      <c r="I309" s="10">
        <v>483809.47</v>
      </c>
      <c r="J309" s="10">
        <v>562432.53</v>
      </c>
      <c r="K309" s="10">
        <v>250030.33</v>
      </c>
      <c r="L309" s="10"/>
      <c r="M309" s="10"/>
      <c r="N309" s="10"/>
      <c r="O309" s="10"/>
      <c r="P309" s="10">
        <f>SUM(D309:O309)</f>
        <v>3752948.04</v>
      </c>
      <c r="Q309" s="74">
        <f>(P309-T308)/T308</f>
        <v>-1.9072659384002332E-2</v>
      </c>
      <c r="R309" s="36"/>
      <c r="T309" s="14">
        <f t="shared" si="38"/>
        <v>3752948.04</v>
      </c>
    </row>
    <row r="310" spans="1:20" x14ac:dyDescent="0.25">
      <c r="A310" s="64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8"/>
      <c r="Q310" s="24"/>
      <c r="R310" s="39"/>
      <c r="T310" s="14">
        <f t="shared" si="38"/>
        <v>0</v>
      </c>
    </row>
    <row r="311" spans="1:20" x14ac:dyDescent="0.25">
      <c r="A311" s="64"/>
      <c r="B311" s="1" t="s">
        <v>0</v>
      </c>
      <c r="C311" s="1" t="s">
        <v>1</v>
      </c>
      <c r="D311" s="2" t="s">
        <v>2</v>
      </c>
      <c r="E311" s="2" t="s">
        <v>3</v>
      </c>
      <c r="F311" s="2" t="s">
        <v>4</v>
      </c>
      <c r="G311" s="2" t="s">
        <v>5</v>
      </c>
      <c r="H311" s="2" t="s">
        <v>6</v>
      </c>
      <c r="I311" s="2" t="s">
        <v>7</v>
      </c>
      <c r="J311" s="2" t="s">
        <v>8</v>
      </c>
      <c r="K311" s="2" t="s">
        <v>9</v>
      </c>
      <c r="L311" s="2" t="s">
        <v>10</v>
      </c>
      <c r="M311" s="2" t="s">
        <v>11</v>
      </c>
      <c r="N311" s="2" t="s">
        <v>12</v>
      </c>
      <c r="O311" s="2" t="s">
        <v>13</v>
      </c>
      <c r="P311" s="17" t="s">
        <v>15</v>
      </c>
      <c r="Q311" s="18" t="s">
        <v>17</v>
      </c>
      <c r="R311" s="40" t="s">
        <v>14</v>
      </c>
      <c r="T311" s="14">
        <f t="shared" si="38"/>
        <v>0</v>
      </c>
    </row>
    <row r="312" spans="1:20" x14ac:dyDescent="0.25">
      <c r="A312" s="64"/>
      <c r="B312" s="77" t="s">
        <v>51</v>
      </c>
      <c r="C312" s="2">
        <v>2017</v>
      </c>
      <c r="D312" s="11">
        <v>9164</v>
      </c>
      <c r="E312" s="11">
        <v>10201</v>
      </c>
      <c r="F312" s="11">
        <v>19622</v>
      </c>
      <c r="G312" s="11">
        <v>16866</v>
      </c>
      <c r="H312" s="11">
        <v>17110</v>
      </c>
      <c r="I312" s="11">
        <v>22596</v>
      </c>
      <c r="J312" s="11">
        <v>11246</v>
      </c>
      <c r="K312" s="11">
        <v>13606</v>
      </c>
      <c r="L312" s="11">
        <v>15925</v>
      </c>
      <c r="M312" s="11">
        <v>25898</v>
      </c>
      <c r="N312" s="11">
        <v>23201</v>
      </c>
      <c r="O312" s="11">
        <v>51629</v>
      </c>
      <c r="P312" s="11">
        <f>SUM(D312:O312)</f>
        <v>237064</v>
      </c>
      <c r="Q312" s="20"/>
      <c r="R312" s="36">
        <f>P316/P312</f>
        <v>79.411356933148866</v>
      </c>
      <c r="T312" s="14">
        <f t="shared" si="38"/>
        <v>120411</v>
      </c>
    </row>
    <row r="313" spans="1:20" x14ac:dyDescent="0.25">
      <c r="A313" s="64"/>
      <c r="B313" s="78"/>
      <c r="C313" s="2">
        <v>2018</v>
      </c>
      <c r="D313" s="11">
        <v>8883</v>
      </c>
      <c r="E313" s="11">
        <v>11239</v>
      </c>
      <c r="F313" s="11">
        <v>15944</v>
      </c>
      <c r="G313" s="11">
        <v>14216</v>
      </c>
      <c r="H313" s="11">
        <v>19655</v>
      </c>
      <c r="I313" s="11">
        <v>28907</v>
      </c>
      <c r="J313" s="11">
        <v>10901</v>
      </c>
      <c r="K313" s="11">
        <v>15274</v>
      </c>
      <c r="L313" s="11">
        <v>16349</v>
      </c>
      <c r="M313" s="11">
        <v>31691</v>
      </c>
      <c r="N313" s="11">
        <v>26033</v>
      </c>
      <c r="O313" s="11">
        <v>57247</v>
      </c>
      <c r="P313" s="11">
        <f>SUM(D313:O313)</f>
        <v>256339</v>
      </c>
      <c r="Q313" s="20">
        <f t="shared" si="37"/>
        <v>8.1307157560827459E-2</v>
      </c>
      <c r="R313" s="36">
        <f t="shared" ref="R313:R314" si="43">P317/P313</f>
        <v>83.721237696955995</v>
      </c>
      <c r="T313" s="14">
        <f t="shared" si="38"/>
        <v>125019</v>
      </c>
    </row>
    <row r="314" spans="1:20" x14ac:dyDescent="0.25">
      <c r="A314" s="64"/>
      <c r="B314" s="78"/>
      <c r="C314" s="2">
        <v>2019</v>
      </c>
      <c r="D314" s="11">
        <v>8173</v>
      </c>
      <c r="E314" s="11">
        <v>11022</v>
      </c>
      <c r="F314" s="11">
        <v>18648</v>
      </c>
      <c r="G314" s="11">
        <v>16991</v>
      </c>
      <c r="H314" s="11">
        <v>20077</v>
      </c>
      <c r="I314" s="11">
        <v>27578</v>
      </c>
      <c r="J314" s="11">
        <v>13070</v>
      </c>
      <c r="K314" s="11">
        <v>14422</v>
      </c>
      <c r="L314" s="11"/>
      <c r="M314" s="11"/>
      <c r="N314" s="11"/>
      <c r="O314" s="11"/>
      <c r="P314" s="11">
        <f>SUM(D314:O314)</f>
        <v>129981</v>
      </c>
      <c r="Q314" s="20">
        <f>(P314-T313)/T313</f>
        <v>3.9689967124996998E-2</v>
      </c>
      <c r="R314" s="36">
        <f t="shared" si="43"/>
        <v>83.577943391726478</v>
      </c>
      <c r="T314" s="14">
        <f t="shared" si="38"/>
        <v>129981</v>
      </c>
    </row>
    <row r="315" spans="1:20" x14ac:dyDescent="0.25">
      <c r="A315" s="64"/>
      <c r="B315" s="78"/>
      <c r="C315" s="21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8"/>
      <c r="Q315" s="24"/>
      <c r="R315" s="39"/>
      <c r="T315" s="14">
        <f t="shared" si="38"/>
        <v>0</v>
      </c>
    </row>
    <row r="316" spans="1:20" x14ac:dyDescent="0.25">
      <c r="A316" s="64"/>
      <c r="B316" s="78"/>
      <c r="C316" s="2">
        <v>2017</v>
      </c>
      <c r="D316" s="10">
        <v>689942.84</v>
      </c>
      <c r="E316" s="10">
        <v>660278.32999999996</v>
      </c>
      <c r="F316" s="10">
        <v>1413504.15</v>
      </c>
      <c r="G316" s="10">
        <v>1005266.38</v>
      </c>
      <c r="H316" s="10">
        <v>1323290.56</v>
      </c>
      <c r="I316" s="10">
        <v>2227790.83</v>
      </c>
      <c r="J316" s="10">
        <v>769365.25</v>
      </c>
      <c r="K316" s="10">
        <v>1019670.71</v>
      </c>
      <c r="L316" s="10">
        <v>1040911.02</v>
      </c>
      <c r="M316" s="10">
        <v>1555166.64</v>
      </c>
      <c r="N316" s="10">
        <v>1646186.46</v>
      </c>
      <c r="O316" s="10">
        <v>5474200.75</v>
      </c>
      <c r="P316" s="10">
        <f>SUM(D316:O316)</f>
        <v>18825573.920000002</v>
      </c>
      <c r="Q316" s="20"/>
      <c r="R316" s="36"/>
      <c r="T316" s="14">
        <f t="shared" si="38"/>
        <v>9109109.0500000007</v>
      </c>
    </row>
    <row r="317" spans="1:20" x14ac:dyDescent="0.25">
      <c r="A317" s="64"/>
      <c r="B317" s="78"/>
      <c r="C317" s="2">
        <v>2018</v>
      </c>
      <c r="D317" s="10">
        <v>794596.06</v>
      </c>
      <c r="E317" s="10">
        <v>796232.08</v>
      </c>
      <c r="F317" s="10">
        <v>1407911.69</v>
      </c>
      <c r="G317" s="10">
        <v>1130645.82</v>
      </c>
      <c r="H317" s="10">
        <v>1682695.99</v>
      </c>
      <c r="I317" s="10">
        <v>2449565.2400000002</v>
      </c>
      <c r="J317" s="10">
        <v>805293.18</v>
      </c>
      <c r="K317" s="10">
        <v>1150648.24</v>
      </c>
      <c r="L317" s="10">
        <v>1259420.26</v>
      </c>
      <c r="M317" s="10">
        <v>2115780.7599999998</v>
      </c>
      <c r="N317" s="10">
        <v>2270681.77</v>
      </c>
      <c r="O317" s="10">
        <v>5597547.2599999998</v>
      </c>
      <c r="P317" s="10">
        <f>SUM(D317:O317)</f>
        <v>21461018.350000001</v>
      </c>
      <c r="Q317" s="20">
        <f t="shared" si="37"/>
        <v>0.13999278009793603</v>
      </c>
      <c r="R317" s="36"/>
      <c r="T317" s="14">
        <f t="shared" si="38"/>
        <v>10217588.300000001</v>
      </c>
    </row>
    <row r="318" spans="1:20" x14ac:dyDescent="0.25">
      <c r="A318" s="64"/>
      <c r="B318" s="78"/>
      <c r="C318" s="2">
        <v>2019</v>
      </c>
      <c r="D318" s="10">
        <v>891290.68</v>
      </c>
      <c r="E318" s="10">
        <v>806914.89</v>
      </c>
      <c r="F318" s="10">
        <v>1298585.25</v>
      </c>
      <c r="G318" s="10">
        <v>1402941.79</v>
      </c>
      <c r="H318" s="10">
        <v>1708942.57</v>
      </c>
      <c r="I318" s="10">
        <v>2435023.56</v>
      </c>
      <c r="J318" s="10">
        <v>935270.87</v>
      </c>
      <c r="K318" s="10">
        <v>1384575.05</v>
      </c>
      <c r="L318" s="10"/>
      <c r="M318" s="10"/>
      <c r="N318" s="10"/>
      <c r="O318" s="10"/>
      <c r="P318" s="10">
        <f>SUM(D318:O318)</f>
        <v>10863544.66</v>
      </c>
      <c r="Q318" s="20">
        <f>(P318-T317)/T317</f>
        <v>6.3220041856648243E-2</v>
      </c>
      <c r="R318" s="36"/>
      <c r="T318" s="14">
        <f t="shared" si="38"/>
        <v>10863544.66</v>
      </c>
    </row>
    <row r="319" spans="1:20" x14ac:dyDescent="0.25">
      <c r="A319" s="64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8"/>
      <c r="Q319" s="24"/>
      <c r="R319" s="39"/>
      <c r="T319" s="14">
        <f t="shared" si="38"/>
        <v>0</v>
      </c>
    </row>
    <row r="320" spans="1:20" x14ac:dyDescent="0.25">
      <c r="A320" s="64"/>
      <c r="B320" s="1" t="s">
        <v>0</v>
      </c>
      <c r="C320" s="1" t="s">
        <v>1</v>
      </c>
      <c r="D320" s="2" t="s">
        <v>2</v>
      </c>
      <c r="E320" s="2" t="s">
        <v>3</v>
      </c>
      <c r="F320" s="2" t="s">
        <v>4</v>
      </c>
      <c r="G320" s="2" t="s">
        <v>5</v>
      </c>
      <c r="H320" s="2" t="s">
        <v>6</v>
      </c>
      <c r="I320" s="2" t="s">
        <v>7</v>
      </c>
      <c r="J320" s="2" t="s">
        <v>8</v>
      </c>
      <c r="K320" s="2" t="s">
        <v>9</v>
      </c>
      <c r="L320" s="2" t="s">
        <v>10</v>
      </c>
      <c r="M320" s="2" t="s">
        <v>11</v>
      </c>
      <c r="N320" s="2" t="s">
        <v>12</v>
      </c>
      <c r="O320" s="2" t="s">
        <v>13</v>
      </c>
      <c r="P320" s="17" t="s">
        <v>15</v>
      </c>
      <c r="Q320" s="18" t="s">
        <v>17</v>
      </c>
      <c r="R320" s="40" t="s">
        <v>14</v>
      </c>
      <c r="T320" s="14">
        <f t="shared" si="38"/>
        <v>0</v>
      </c>
    </row>
    <row r="321" spans="1:20" x14ac:dyDescent="0.25">
      <c r="A321" s="64"/>
      <c r="B321" s="77" t="s">
        <v>52</v>
      </c>
      <c r="C321" s="2">
        <v>2017</v>
      </c>
      <c r="D321" s="11">
        <v>2840</v>
      </c>
      <c r="E321" s="11">
        <v>1918</v>
      </c>
      <c r="F321" s="11">
        <v>4062</v>
      </c>
      <c r="G321" s="11">
        <v>2215</v>
      </c>
      <c r="H321" s="11">
        <v>2455</v>
      </c>
      <c r="I321" s="11">
        <v>2430</v>
      </c>
      <c r="J321" s="11">
        <v>2426</v>
      </c>
      <c r="K321" s="11">
        <v>2455</v>
      </c>
      <c r="L321" s="11">
        <v>2380</v>
      </c>
      <c r="M321" s="11">
        <v>2645</v>
      </c>
      <c r="N321" s="11">
        <v>2722</v>
      </c>
      <c r="O321" s="11">
        <v>5059</v>
      </c>
      <c r="P321" s="11">
        <f>SUM(D321:O321)</f>
        <v>33607</v>
      </c>
      <c r="Q321" s="20"/>
      <c r="R321" s="36">
        <f>P325/P321</f>
        <v>32.731554140506447</v>
      </c>
      <c r="T321" s="14">
        <f t="shared" si="38"/>
        <v>20801</v>
      </c>
    </row>
    <row r="322" spans="1:20" x14ac:dyDescent="0.25">
      <c r="A322" s="64"/>
      <c r="B322" s="78"/>
      <c r="C322" s="2">
        <v>2018</v>
      </c>
      <c r="D322" s="11">
        <v>2492</v>
      </c>
      <c r="E322" s="11">
        <v>1911</v>
      </c>
      <c r="F322" s="11">
        <v>3241</v>
      </c>
      <c r="G322" s="11">
        <v>1752</v>
      </c>
      <c r="H322" s="11">
        <v>1963</v>
      </c>
      <c r="I322" s="11">
        <v>2074</v>
      </c>
      <c r="J322" s="11">
        <v>2324</v>
      </c>
      <c r="K322" s="11">
        <v>2260</v>
      </c>
      <c r="L322" s="11">
        <v>1567</v>
      </c>
      <c r="M322" s="11">
        <v>2090</v>
      </c>
      <c r="N322" s="11">
        <v>2519</v>
      </c>
      <c r="O322" s="11">
        <v>3796</v>
      </c>
      <c r="P322" s="11">
        <f>SUM(D322:O322)</f>
        <v>27989</v>
      </c>
      <c r="Q322" s="74">
        <f t="shared" si="37"/>
        <v>-0.16716755437855207</v>
      </c>
      <c r="R322" s="36">
        <f t="shared" ref="R322:R323" si="44">P326/P322</f>
        <v>33.799809568044594</v>
      </c>
      <c r="T322" s="14">
        <f t="shared" si="38"/>
        <v>18017</v>
      </c>
    </row>
    <row r="323" spans="1:20" x14ac:dyDescent="0.25">
      <c r="A323" s="64"/>
      <c r="B323" s="78"/>
      <c r="C323" s="2">
        <v>2019</v>
      </c>
      <c r="D323" s="11">
        <v>2042</v>
      </c>
      <c r="E323" s="11">
        <v>1446</v>
      </c>
      <c r="F323" s="11">
        <v>2537</v>
      </c>
      <c r="G323" s="11">
        <v>1928</v>
      </c>
      <c r="H323" s="11">
        <v>1536</v>
      </c>
      <c r="I323" s="11">
        <v>1651</v>
      </c>
      <c r="J323" s="11">
        <v>2055</v>
      </c>
      <c r="K323" s="11">
        <v>1770</v>
      </c>
      <c r="L323" s="11"/>
      <c r="M323" s="11"/>
      <c r="N323" s="11"/>
      <c r="O323" s="11"/>
      <c r="P323" s="11">
        <f>SUM(D323:O323)</f>
        <v>14965</v>
      </c>
      <c r="Q323" s="74">
        <f>(P323-T322)/T322</f>
        <v>-0.16939557084975301</v>
      </c>
      <c r="R323" s="36">
        <f t="shared" si="44"/>
        <v>33.594159037754764</v>
      </c>
      <c r="T323" s="14">
        <f t="shared" si="38"/>
        <v>14965</v>
      </c>
    </row>
    <row r="324" spans="1:20" x14ac:dyDescent="0.25">
      <c r="A324" s="64"/>
      <c r="B324" s="78"/>
      <c r="C324" s="21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8"/>
      <c r="Q324" s="24"/>
      <c r="R324" s="39"/>
      <c r="T324" s="14">
        <f t="shared" si="38"/>
        <v>0</v>
      </c>
    </row>
    <row r="325" spans="1:20" x14ac:dyDescent="0.25">
      <c r="A325" s="64"/>
      <c r="B325" s="78"/>
      <c r="C325" s="2">
        <v>2017</v>
      </c>
      <c r="D325" s="10">
        <v>116780.03</v>
      </c>
      <c r="E325" s="10">
        <v>53731.75</v>
      </c>
      <c r="F325" s="10">
        <v>123356.06</v>
      </c>
      <c r="G325" s="10">
        <v>67178.5</v>
      </c>
      <c r="H325" s="10">
        <v>69419.78</v>
      </c>
      <c r="I325" s="10">
        <v>74076.53</v>
      </c>
      <c r="J325" s="10">
        <v>74205.16</v>
      </c>
      <c r="K325" s="10">
        <v>78089.88</v>
      </c>
      <c r="L325" s="10">
        <v>67137.929999999993</v>
      </c>
      <c r="M325" s="10">
        <v>74404.77</v>
      </c>
      <c r="N325" s="10">
        <v>92072.24</v>
      </c>
      <c r="O325" s="10">
        <v>209556.71</v>
      </c>
      <c r="P325" s="10">
        <f>SUM(D325:O325)</f>
        <v>1100009.3400000001</v>
      </c>
      <c r="Q325" s="20"/>
      <c r="R325" s="36"/>
      <c r="T325" s="14">
        <f t="shared" si="38"/>
        <v>656837.69000000006</v>
      </c>
    </row>
    <row r="326" spans="1:20" x14ac:dyDescent="0.25">
      <c r="A326" s="64"/>
      <c r="B326" s="78"/>
      <c r="C326" s="2">
        <v>2018</v>
      </c>
      <c r="D326" s="10">
        <v>92264.93</v>
      </c>
      <c r="E326" s="10">
        <v>57978.27</v>
      </c>
      <c r="F326" s="10">
        <v>100141.97</v>
      </c>
      <c r="G326" s="10">
        <v>55547</v>
      </c>
      <c r="H326" s="10">
        <v>64412.4</v>
      </c>
      <c r="I326" s="10">
        <v>73144.399999999994</v>
      </c>
      <c r="J326" s="10">
        <v>72943.64</v>
      </c>
      <c r="K326" s="10">
        <v>66327.929999999993</v>
      </c>
      <c r="L326" s="10">
        <v>46851.65</v>
      </c>
      <c r="M326" s="10">
        <v>66599.13</v>
      </c>
      <c r="N326" s="10">
        <v>87294.8</v>
      </c>
      <c r="O326" s="10">
        <v>162516.75</v>
      </c>
      <c r="P326" s="10">
        <f>SUM(D326:O326)</f>
        <v>946022.87000000011</v>
      </c>
      <c r="Q326" s="74">
        <f t="shared" si="37"/>
        <v>-0.13998651138725782</v>
      </c>
      <c r="R326" s="36"/>
      <c r="T326" s="14">
        <f t="shared" si="38"/>
        <v>582760.54</v>
      </c>
    </row>
    <row r="327" spans="1:20" ht="15.75" thickBot="1" x14ac:dyDescent="0.3">
      <c r="A327" s="65"/>
      <c r="B327" s="79"/>
      <c r="C327" s="43">
        <v>2019</v>
      </c>
      <c r="D327" s="44">
        <v>72125.17</v>
      </c>
      <c r="E327" s="44">
        <v>41405.5</v>
      </c>
      <c r="F327" s="44">
        <v>80640.98</v>
      </c>
      <c r="G327" s="44">
        <v>76614</v>
      </c>
      <c r="H327" s="44">
        <v>47068.41</v>
      </c>
      <c r="I327" s="44">
        <v>62862.8</v>
      </c>
      <c r="J327" s="44">
        <v>65692.27</v>
      </c>
      <c r="K327" s="44">
        <v>56327.46</v>
      </c>
      <c r="L327" s="44"/>
      <c r="M327" s="44"/>
      <c r="N327" s="44"/>
      <c r="O327" s="44"/>
      <c r="P327" s="44">
        <f>SUM(D327:O327)</f>
        <v>502736.59000000008</v>
      </c>
      <c r="Q327" s="76">
        <f>(P327-T326)/T326</f>
        <v>-0.13731875188392123</v>
      </c>
      <c r="R327" s="46"/>
      <c r="T327" s="14">
        <f t="shared" si="38"/>
        <v>502736.59000000008</v>
      </c>
    </row>
    <row r="328" spans="1:20" x14ac:dyDescent="0.25">
      <c r="T328" s="14">
        <f t="shared" si="38"/>
        <v>0</v>
      </c>
    </row>
    <row r="329" spans="1:20" x14ac:dyDescent="0.25">
      <c r="T329" s="14"/>
    </row>
    <row r="330" spans="1:20" ht="15.75" thickBot="1" x14ac:dyDescent="0.3">
      <c r="T330" s="14"/>
    </row>
    <row r="331" spans="1:20" s="9" customFormat="1" x14ac:dyDescent="0.25">
      <c r="A331" s="66"/>
      <c r="B331" s="48" t="s">
        <v>0</v>
      </c>
      <c r="C331" s="48" t="s">
        <v>1</v>
      </c>
      <c r="D331" s="31" t="s">
        <v>2</v>
      </c>
      <c r="E331" s="31" t="s">
        <v>3</v>
      </c>
      <c r="F331" s="31" t="s">
        <v>4</v>
      </c>
      <c r="G331" s="31" t="s">
        <v>5</v>
      </c>
      <c r="H331" s="31" t="s">
        <v>6</v>
      </c>
      <c r="I331" s="31" t="s">
        <v>7</v>
      </c>
      <c r="J331" s="31" t="s">
        <v>8</v>
      </c>
      <c r="K331" s="31" t="s">
        <v>9</v>
      </c>
      <c r="L331" s="31" t="s">
        <v>10</v>
      </c>
      <c r="M331" s="31" t="s">
        <v>11</v>
      </c>
      <c r="N331" s="31" t="s">
        <v>12</v>
      </c>
      <c r="O331" s="31" t="s">
        <v>13</v>
      </c>
      <c r="P331" s="32" t="s">
        <v>15</v>
      </c>
      <c r="Q331" s="33" t="s">
        <v>17</v>
      </c>
      <c r="R331" s="34" t="s">
        <v>14</v>
      </c>
      <c r="T331" s="29">
        <f t="shared" si="38"/>
        <v>0</v>
      </c>
    </row>
    <row r="332" spans="1:20" x14ac:dyDescent="0.25">
      <c r="A332" s="67"/>
      <c r="B332" s="77" t="s">
        <v>53</v>
      </c>
      <c r="C332" s="2">
        <v>2017</v>
      </c>
      <c r="D332" s="11">
        <v>18904</v>
      </c>
      <c r="E332" s="11">
        <v>19989</v>
      </c>
      <c r="F332" s="11">
        <v>24422</v>
      </c>
      <c r="G332" s="11">
        <v>26517</v>
      </c>
      <c r="H332" s="11">
        <v>25587</v>
      </c>
      <c r="I332" s="11">
        <v>23717</v>
      </c>
      <c r="J332" s="11">
        <v>17906</v>
      </c>
      <c r="K332" s="11">
        <v>21235</v>
      </c>
      <c r="L332" s="11">
        <v>18077</v>
      </c>
      <c r="M332" s="11">
        <v>22338</v>
      </c>
      <c r="N332" s="11">
        <v>23059</v>
      </c>
      <c r="O332" s="11">
        <v>27050</v>
      </c>
      <c r="P332" s="11">
        <f>SUM(D332:O332)</f>
        <v>268801</v>
      </c>
      <c r="Q332" s="20"/>
      <c r="R332" s="36">
        <f>P336/P332</f>
        <v>72.58473562226331</v>
      </c>
      <c r="T332" s="14">
        <f t="shared" si="38"/>
        <v>178277</v>
      </c>
    </row>
    <row r="333" spans="1:20" x14ac:dyDescent="0.25">
      <c r="A333" s="67"/>
      <c r="B333" s="78"/>
      <c r="C333" s="2">
        <v>2018</v>
      </c>
      <c r="D333" s="11">
        <v>12184</v>
      </c>
      <c r="E333" s="11">
        <v>17869</v>
      </c>
      <c r="F333" s="11">
        <v>20772</v>
      </c>
      <c r="G333" s="11">
        <v>21297</v>
      </c>
      <c r="H333" s="11">
        <v>21447</v>
      </c>
      <c r="I333" s="11">
        <v>20982</v>
      </c>
      <c r="J333" s="11">
        <v>10719</v>
      </c>
      <c r="K333" s="11">
        <v>18801</v>
      </c>
      <c r="L333" s="11">
        <v>19096</v>
      </c>
      <c r="M333" s="11">
        <v>16182</v>
      </c>
      <c r="N333" s="11">
        <v>19593</v>
      </c>
      <c r="O333" s="11">
        <v>51514</v>
      </c>
      <c r="P333" s="11">
        <f>SUM(D333:O333)</f>
        <v>250456</v>
      </c>
      <c r="Q333" s="74">
        <f t="shared" si="37"/>
        <v>-6.8247513960141518E-2</v>
      </c>
      <c r="R333" s="36">
        <f t="shared" ref="R333:R334" si="45">P337/P333</f>
        <v>128.34496370619988</v>
      </c>
      <c r="T333" s="14">
        <f t="shared" si="38"/>
        <v>144071</v>
      </c>
    </row>
    <row r="334" spans="1:20" x14ac:dyDescent="0.25">
      <c r="A334" s="67"/>
      <c r="B334" s="78"/>
      <c r="C334" s="2">
        <v>2019</v>
      </c>
      <c r="D334" s="11">
        <v>15953</v>
      </c>
      <c r="E334" s="11">
        <v>17693</v>
      </c>
      <c r="F334" s="11">
        <v>21369</v>
      </c>
      <c r="G334" s="11">
        <v>21495</v>
      </c>
      <c r="H334" s="11">
        <v>27403</v>
      </c>
      <c r="I334" s="11">
        <v>21556</v>
      </c>
      <c r="J334" s="11">
        <v>10761</v>
      </c>
      <c r="K334" s="11">
        <v>15092</v>
      </c>
      <c r="L334" s="11"/>
      <c r="M334" s="11"/>
      <c r="N334" s="11"/>
      <c r="O334" s="11"/>
      <c r="P334" s="11">
        <f>SUM(D334:O334)</f>
        <v>151322</v>
      </c>
      <c r="Q334" s="20">
        <f>(P334-T333)/T333</f>
        <v>5.0329351500301933E-2</v>
      </c>
      <c r="R334" s="36">
        <f t="shared" si="45"/>
        <v>220.83765096945586</v>
      </c>
      <c r="T334" s="14">
        <f t="shared" si="38"/>
        <v>151322</v>
      </c>
    </row>
    <row r="335" spans="1:20" x14ac:dyDescent="0.25">
      <c r="A335" s="67"/>
      <c r="B335" s="78"/>
      <c r="C335" s="21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8"/>
      <c r="Q335" s="24"/>
      <c r="R335" s="39"/>
      <c r="T335" s="14">
        <f t="shared" si="38"/>
        <v>0</v>
      </c>
    </row>
    <row r="336" spans="1:20" x14ac:dyDescent="0.25">
      <c r="A336" s="67"/>
      <c r="B336" s="78"/>
      <c r="C336" s="2">
        <v>2017</v>
      </c>
      <c r="D336" s="10">
        <v>1215867.9099999999</v>
      </c>
      <c r="E336" s="10">
        <v>1231155.1000000001</v>
      </c>
      <c r="F336" s="10">
        <v>1656606.87</v>
      </c>
      <c r="G336" s="10">
        <v>1768516.52</v>
      </c>
      <c r="H336" s="10">
        <v>1635034.51</v>
      </c>
      <c r="I336" s="10">
        <v>1891549.1</v>
      </c>
      <c r="J336" s="10">
        <v>986703.53</v>
      </c>
      <c r="K336" s="10">
        <v>1146280.98</v>
      </c>
      <c r="L336" s="10">
        <v>1167609.3500000001</v>
      </c>
      <c r="M336" s="10">
        <v>1574004.67</v>
      </c>
      <c r="N336" s="10">
        <v>2026853.74</v>
      </c>
      <c r="O336" s="10">
        <v>3210667.24</v>
      </c>
      <c r="P336" s="10">
        <f>SUM(D336:O336)</f>
        <v>19510849.52</v>
      </c>
      <c r="Q336" s="20"/>
      <c r="R336" s="36"/>
      <c r="T336" s="14">
        <f t="shared" si="38"/>
        <v>11531714.52</v>
      </c>
    </row>
    <row r="337" spans="1:20" x14ac:dyDescent="0.25">
      <c r="A337" s="67"/>
      <c r="B337" s="78"/>
      <c r="C337" s="2">
        <v>2018</v>
      </c>
      <c r="D337" s="10">
        <v>1002775.67</v>
      </c>
      <c r="E337" s="10">
        <v>1107982.32</v>
      </c>
      <c r="F337" s="10">
        <v>1349828.85</v>
      </c>
      <c r="G337" s="10">
        <v>1396472.32</v>
      </c>
      <c r="H337" s="10">
        <v>1244189.54</v>
      </c>
      <c r="I337" s="10">
        <v>1355985.52</v>
      </c>
      <c r="J337" s="10">
        <v>708134.86</v>
      </c>
      <c r="K337" s="10">
        <v>1798979.97</v>
      </c>
      <c r="L337" s="10">
        <v>1179867.01</v>
      </c>
      <c r="M337" s="10">
        <v>3332403.8</v>
      </c>
      <c r="N337" s="10">
        <v>6222208.5899999999</v>
      </c>
      <c r="O337" s="10">
        <v>11445937.779999999</v>
      </c>
      <c r="P337" s="10">
        <f>SUM(D337:O337)</f>
        <v>32144766.229999997</v>
      </c>
      <c r="Q337" s="20">
        <f t="shared" si="37"/>
        <v>0.64753288661517994</v>
      </c>
      <c r="R337" s="36"/>
      <c r="T337" s="14">
        <f t="shared" si="38"/>
        <v>9964349.0500000007</v>
      </c>
    </row>
    <row r="338" spans="1:20" x14ac:dyDescent="0.25">
      <c r="A338" s="67"/>
      <c r="B338" s="78"/>
      <c r="C338" s="2">
        <v>2019</v>
      </c>
      <c r="D338" s="10">
        <v>2593546.4300000002</v>
      </c>
      <c r="E338" s="10">
        <v>3611850.31</v>
      </c>
      <c r="F338" s="10">
        <v>3495928.17</v>
      </c>
      <c r="G338" s="10">
        <v>3548742.4</v>
      </c>
      <c r="H338" s="10">
        <v>3027860.41</v>
      </c>
      <c r="I338" s="12">
        <v>12985756.5</v>
      </c>
      <c r="J338" s="10">
        <v>1462705.98</v>
      </c>
      <c r="K338" s="10">
        <v>2691204.82</v>
      </c>
      <c r="L338" s="10"/>
      <c r="M338" s="10"/>
      <c r="N338" s="10"/>
      <c r="O338" s="10"/>
      <c r="P338" s="10">
        <f>SUM(D338:O338)</f>
        <v>33417595.02</v>
      </c>
      <c r="Q338" s="20">
        <f>(P338-T337)/T337</f>
        <v>2.3537158174923625</v>
      </c>
      <c r="R338" s="36"/>
      <c r="T338" s="14">
        <f t="shared" ref="T338:T403" si="46">SUM(D338:K338)</f>
        <v>33417595.02</v>
      </c>
    </row>
    <row r="339" spans="1:20" x14ac:dyDescent="0.25">
      <c r="A339" s="6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8"/>
      <c r="Q339" s="24"/>
      <c r="R339" s="39"/>
      <c r="T339" s="14">
        <f t="shared" si="46"/>
        <v>0</v>
      </c>
    </row>
    <row r="340" spans="1:20" x14ac:dyDescent="0.25">
      <c r="A340" s="67"/>
      <c r="B340" s="1" t="s">
        <v>0</v>
      </c>
      <c r="C340" s="1" t="s">
        <v>1</v>
      </c>
      <c r="D340" s="2" t="s">
        <v>2</v>
      </c>
      <c r="E340" s="2" t="s">
        <v>3</v>
      </c>
      <c r="F340" s="2" t="s">
        <v>4</v>
      </c>
      <c r="G340" s="2" t="s">
        <v>5</v>
      </c>
      <c r="H340" s="2" t="s">
        <v>6</v>
      </c>
      <c r="I340" s="2" t="s">
        <v>7</v>
      </c>
      <c r="J340" s="2" t="s">
        <v>8</v>
      </c>
      <c r="K340" s="2" t="s">
        <v>9</v>
      </c>
      <c r="L340" s="2" t="s">
        <v>10</v>
      </c>
      <c r="M340" s="2" t="s">
        <v>11</v>
      </c>
      <c r="N340" s="2" t="s">
        <v>12</v>
      </c>
      <c r="O340" s="2" t="s">
        <v>13</v>
      </c>
      <c r="P340" s="17" t="s">
        <v>15</v>
      </c>
      <c r="Q340" s="18" t="s">
        <v>17</v>
      </c>
      <c r="R340" s="40" t="s">
        <v>14</v>
      </c>
      <c r="T340" s="14">
        <f t="shared" si="46"/>
        <v>0</v>
      </c>
    </row>
    <row r="341" spans="1:20" x14ac:dyDescent="0.25">
      <c r="A341" s="67"/>
      <c r="B341" s="77" t="s">
        <v>54</v>
      </c>
      <c r="C341" s="2">
        <v>2017</v>
      </c>
      <c r="D341" s="11">
        <v>20472</v>
      </c>
      <c r="E341" s="11">
        <v>42290</v>
      </c>
      <c r="F341" s="11">
        <v>36045</v>
      </c>
      <c r="G341" s="11">
        <v>33512</v>
      </c>
      <c r="H341" s="11">
        <v>36675</v>
      </c>
      <c r="I341" s="11">
        <v>34152</v>
      </c>
      <c r="J341" s="11">
        <v>23319</v>
      </c>
      <c r="K341" s="11">
        <v>29013</v>
      </c>
      <c r="L341" s="11">
        <v>26087</v>
      </c>
      <c r="M341" s="11">
        <v>35307</v>
      </c>
      <c r="N341" s="11">
        <v>28772</v>
      </c>
      <c r="O341" s="11">
        <v>93179</v>
      </c>
      <c r="P341" s="11">
        <f>SUM(D341:O341)</f>
        <v>438823</v>
      </c>
      <c r="Q341" s="20"/>
      <c r="R341" s="36">
        <f>P345/P341</f>
        <v>105.87693486895627</v>
      </c>
      <c r="T341" s="14">
        <f t="shared" si="46"/>
        <v>255478</v>
      </c>
    </row>
    <row r="342" spans="1:20" x14ac:dyDescent="0.25">
      <c r="A342" s="67"/>
      <c r="B342" s="78"/>
      <c r="C342" s="2">
        <v>2018</v>
      </c>
      <c r="D342" s="11">
        <v>19601</v>
      </c>
      <c r="E342" s="11">
        <v>35860</v>
      </c>
      <c r="F342" s="11">
        <v>30991</v>
      </c>
      <c r="G342" s="11">
        <v>32201</v>
      </c>
      <c r="H342" s="11">
        <v>33802</v>
      </c>
      <c r="I342" s="11">
        <v>37376</v>
      </c>
      <c r="J342" s="11">
        <v>24117</v>
      </c>
      <c r="K342" s="11">
        <v>31512</v>
      </c>
      <c r="L342" s="11">
        <v>24961</v>
      </c>
      <c r="M342" s="11">
        <v>34330</v>
      </c>
      <c r="N342" s="11">
        <v>32705</v>
      </c>
      <c r="O342" s="11">
        <v>80383</v>
      </c>
      <c r="P342" s="11">
        <f>SUM(D342:O342)</f>
        <v>417839</v>
      </c>
      <c r="Q342" s="74">
        <f t="shared" ref="Q342:Q402" si="47">(P342-P341)/P341</f>
        <v>-4.7818824446302949E-2</v>
      </c>
      <c r="R342" s="36">
        <f t="shared" ref="R342:R343" si="48">P346/P342</f>
        <v>103.93297511721022</v>
      </c>
      <c r="T342" s="14">
        <f t="shared" si="46"/>
        <v>245460</v>
      </c>
    </row>
    <row r="343" spans="1:20" x14ac:dyDescent="0.25">
      <c r="A343" s="67"/>
      <c r="B343" s="78"/>
      <c r="C343" s="2">
        <v>2019</v>
      </c>
      <c r="D343" s="11">
        <v>25308</v>
      </c>
      <c r="E343" s="11">
        <v>27372</v>
      </c>
      <c r="F343" s="11">
        <v>33241</v>
      </c>
      <c r="G343" s="11">
        <v>28557</v>
      </c>
      <c r="H343" s="11">
        <v>29127</v>
      </c>
      <c r="I343" s="11">
        <v>28616</v>
      </c>
      <c r="J343" s="11">
        <v>21822</v>
      </c>
      <c r="K343" s="11">
        <v>26555</v>
      </c>
      <c r="L343" s="11"/>
      <c r="M343" s="11"/>
      <c r="N343" s="11"/>
      <c r="O343" s="11"/>
      <c r="P343" s="11">
        <f>SUM(D343:O343)</f>
        <v>220598</v>
      </c>
      <c r="Q343" s="74">
        <f>(P343-T342)/T342</f>
        <v>-0.10128737879898965</v>
      </c>
      <c r="R343" s="36">
        <f t="shared" si="48"/>
        <v>100.2636024805302</v>
      </c>
      <c r="T343" s="14">
        <f t="shared" si="46"/>
        <v>220598</v>
      </c>
    </row>
    <row r="344" spans="1:20" x14ac:dyDescent="0.25">
      <c r="A344" s="67"/>
      <c r="B344" s="78"/>
      <c r="C344" s="21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8"/>
      <c r="Q344" s="24"/>
      <c r="R344" s="39"/>
      <c r="T344" s="14">
        <f t="shared" si="46"/>
        <v>0</v>
      </c>
    </row>
    <row r="345" spans="1:20" x14ac:dyDescent="0.25">
      <c r="A345" s="67"/>
      <c r="B345" s="78"/>
      <c r="C345" s="2">
        <v>2017</v>
      </c>
      <c r="D345" s="10">
        <v>2407985.46</v>
      </c>
      <c r="E345" s="10">
        <v>4332825.6399999997</v>
      </c>
      <c r="F345" s="10">
        <v>3222382.95</v>
      </c>
      <c r="G345" s="10">
        <v>3106873.11</v>
      </c>
      <c r="H345" s="10">
        <v>3580345.11</v>
      </c>
      <c r="I345" s="10">
        <v>3195185.15</v>
      </c>
      <c r="J345" s="10">
        <v>2182502.8199999998</v>
      </c>
      <c r="K345" s="10">
        <v>2510067.98</v>
      </c>
      <c r="L345" s="10">
        <v>2588141.5699999998</v>
      </c>
      <c r="M345" s="10">
        <v>3279488.81</v>
      </c>
      <c r="N345" s="10">
        <v>3314996.33</v>
      </c>
      <c r="O345" s="10">
        <v>12740439.26</v>
      </c>
      <c r="P345" s="10">
        <f>SUM(D345:O345)</f>
        <v>46461234.189999998</v>
      </c>
      <c r="Q345" s="20"/>
      <c r="R345" s="36"/>
      <c r="T345" s="14">
        <f t="shared" si="46"/>
        <v>24538168.219999999</v>
      </c>
    </row>
    <row r="346" spans="1:20" x14ac:dyDescent="0.25">
      <c r="A346" s="67"/>
      <c r="B346" s="78"/>
      <c r="C346" s="2">
        <v>2018</v>
      </c>
      <c r="D346" s="10">
        <v>2568786.67</v>
      </c>
      <c r="E346" s="10">
        <v>3449401.62</v>
      </c>
      <c r="F346" s="10">
        <v>3100985.13</v>
      </c>
      <c r="G346" s="10">
        <v>3071233.23</v>
      </c>
      <c r="H346" s="10">
        <v>3061352.53</v>
      </c>
      <c r="I346" s="10">
        <v>3725935.21</v>
      </c>
      <c r="J346" s="10">
        <v>1964228.78</v>
      </c>
      <c r="K346" s="10">
        <v>2796412.37</v>
      </c>
      <c r="L346" s="10">
        <v>1995135.29</v>
      </c>
      <c r="M346" s="10">
        <v>3242125.47</v>
      </c>
      <c r="N346" s="10">
        <v>3407477.55</v>
      </c>
      <c r="O346" s="10">
        <v>11044176.539999999</v>
      </c>
      <c r="P346" s="10">
        <f>SUM(D346:O346)</f>
        <v>43427250.390000001</v>
      </c>
      <c r="Q346" s="74">
        <f t="shared" si="47"/>
        <v>-6.5301403479570308E-2</v>
      </c>
      <c r="R346" s="36"/>
      <c r="T346" s="14">
        <f t="shared" si="46"/>
        <v>23738335.540000003</v>
      </c>
    </row>
    <row r="347" spans="1:20" x14ac:dyDescent="0.25">
      <c r="A347" s="67"/>
      <c r="B347" s="78"/>
      <c r="C347" s="2">
        <v>2019</v>
      </c>
      <c r="D347" s="10">
        <v>3102038.2</v>
      </c>
      <c r="E347" s="10">
        <v>3287945.38</v>
      </c>
      <c r="F347" s="10">
        <v>3024855.45</v>
      </c>
      <c r="G347" s="10">
        <v>2626555.4300000002</v>
      </c>
      <c r="H347" s="10">
        <v>2680357.91</v>
      </c>
      <c r="I347" s="10">
        <v>3395588.13</v>
      </c>
      <c r="J347" s="10">
        <v>1923126.74</v>
      </c>
      <c r="K347" s="10">
        <v>2077482.94</v>
      </c>
      <c r="L347" s="10"/>
      <c r="M347" s="10"/>
      <c r="N347" s="10"/>
      <c r="O347" s="10"/>
      <c r="P347" s="10">
        <f>SUM(D347:O347)</f>
        <v>22117950.18</v>
      </c>
      <c r="Q347" s="74">
        <f>(P347-T346)/T346</f>
        <v>-6.8260277021933227E-2</v>
      </c>
      <c r="R347" s="36"/>
      <c r="T347" s="14">
        <f t="shared" si="46"/>
        <v>22117950.18</v>
      </c>
    </row>
    <row r="348" spans="1:20" x14ac:dyDescent="0.25">
      <c r="A348" s="6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8"/>
      <c r="Q348" s="24"/>
      <c r="R348" s="39"/>
      <c r="T348" s="14">
        <f t="shared" si="46"/>
        <v>0</v>
      </c>
    </row>
    <row r="349" spans="1:20" x14ac:dyDescent="0.25">
      <c r="A349" s="67"/>
      <c r="B349" s="1" t="s">
        <v>0</v>
      </c>
      <c r="C349" s="1" t="s">
        <v>1</v>
      </c>
      <c r="D349" s="2" t="s">
        <v>2</v>
      </c>
      <c r="E349" s="2" t="s">
        <v>3</v>
      </c>
      <c r="F349" s="2" t="s">
        <v>4</v>
      </c>
      <c r="G349" s="2" t="s">
        <v>5</v>
      </c>
      <c r="H349" s="2" t="s">
        <v>6</v>
      </c>
      <c r="I349" s="2" t="s">
        <v>7</v>
      </c>
      <c r="J349" s="2" t="s">
        <v>8</v>
      </c>
      <c r="K349" s="2" t="s">
        <v>9</v>
      </c>
      <c r="L349" s="2" t="s">
        <v>10</v>
      </c>
      <c r="M349" s="2" t="s">
        <v>11</v>
      </c>
      <c r="N349" s="2" t="s">
        <v>12</v>
      </c>
      <c r="O349" s="2" t="s">
        <v>13</v>
      </c>
      <c r="P349" s="17" t="s">
        <v>15</v>
      </c>
      <c r="Q349" s="18" t="s">
        <v>17</v>
      </c>
      <c r="R349" s="40" t="s">
        <v>14</v>
      </c>
      <c r="T349" s="14">
        <f t="shared" si="46"/>
        <v>0</v>
      </c>
    </row>
    <row r="350" spans="1:20" x14ac:dyDescent="0.25">
      <c r="A350" s="67"/>
      <c r="B350" s="77" t="s">
        <v>55</v>
      </c>
      <c r="C350" s="2">
        <v>2017</v>
      </c>
      <c r="D350" s="11">
        <v>5889</v>
      </c>
      <c r="E350" s="11">
        <v>4939</v>
      </c>
      <c r="F350" s="11">
        <v>6791</v>
      </c>
      <c r="G350" s="11">
        <v>6025</v>
      </c>
      <c r="H350" s="11">
        <v>6518</v>
      </c>
      <c r="I350" s="11">
        <v>4220</v>
      </c>
      <c r="J350" s="11">
        <v>6185</v>
      </c>
      <c r="K350" s="11">
        <v>4226</v>
      </c>
      <c r="L350" s="11">
        <v>3731</v>
      </c>
      <c r="M350" s="11">
        <v>4587</v>
      </c>
      <c r="N350" s="11">
        <v>6340</v>
      </c>
      <c r="O350" s="11">
        <v>21130</v>
      </c>
      <c r="P350" s="11">
        <f>SUM(D350:O350)</f>
        <v>80581</v>
      </c>
      <c r="Q350" s="20"/>
      <c r="R350" s="36">
        <f>P354/P350</f>
        <v>77.646888596567422</v>
      </c>
      <c r="T350" s="14">
        <f t="shared" si="46"/>
        <v>44793</v>
      </c>
    </row>
    <row r="351" spans="1:20" x14ac:dyDescent="0.25">
      <c r="A351" s="67"/>
      <c r="B351" s="78"/>
      <c r="C351" s="2">
        <v>2018</v>
      </c>
      <c r="D351" s="11">
        <v>4545</v>
      </c>
      <c r="E351" s="11">
        <v>6141</v>
      </c>
      <c r="F351" s="11">
        <v>5385</v>
      </c>
      <c r="G351" s="11">
        <v>6817</v>
      </c>
      <c r="H351" s="11">
        <v>6292</v>
      </c>
      <c r="I351" s="11">
        <v>4163</v>
      </c>
      <c r="J351" s="11">
        <v>4695</v>
      </c>
      <c r="K351" s="11">
        <v>4290</v>
      </c>
      <c r="L351" s="11">
        <v>2749</v>
      </c>
      <c r="M351" s="11">
        <v>5045</v>
      </c>
      <c r="N351" s="11">
        <v>5543</v>
      </c>
      <c r="O351" s="11">
        <v>18262</v>
      </c>
      <c r="P351" s="11">
        <f>SUM(D351:O351)</f>
        <v>73927</v>
      </c>
      <c r="Q351" s="74">
        <f t="shared" si="47"/>
        <v>-8.2575296906218593E-2</v>
      </c>
      <c r="R351" s="36">
        <f t="shared" ref="R351:R352" si="49">P355/P351</f>
        <v>87.50665940725311</v>
      </c>
      <c r="T351" s="14">
        <f t="shared" si="46"/>
        <v>42328</v>
      </c>
    </row>
    <row r="352" spans="1:20" x14ac:dyDescent="0.25">
      <c r="A352" s="67"/>
      <c r="B352" s="78"/>
      <c r="C352" s="2">
        <v>2019</v>
      </c>
      <c r="D352" s="11">
        <v>3941</v>
      </c>
      <c r="E352" s="11">
        <v>5435</v>
      </c>
      <c r="F352" s="11">
        <v>5970</v>
      </c>
      <c r="G352" s="11">
        <v>5721</v>
      </c>
      <c r="H352" s="11">
        <v>6289</v>
      </c>
      <c r="I352" s="11">
        <v>3784</v>
      </c>
      <c r="J352" s="11">
        <v>4257</v>
      </c>
      <c r="K352" s="11">
        <v>4721</v>
      </c>
      <c r="L352" s="11"/>
      <c r="M352" s="11"/>
      <c r="N352" s="11"/>
      <c r="O352" s="11"/>
      <c r="P352" s="11">
        <f>SUM(D352:O352)</f>
        <v>40118</v>
      </c>
      <c r="Q352" s="74">
        <f>(P352-T351)/T351</f>
        <v>-5.2211302211302213E-2</v>
      </c>
      <c r="R352" s="36">
        <f t="shared" si="49"/>
        <v>93.012181315120401</v>
      </c>
      <c r="T352" s="14">
        <f t="shared" si="46"/>
        <v>40118</v>
      </c>
    </row>
    <row r="353" spans="1:20" x14ac:dyDescent="0.25">
      <c r="A353" s="67"/>
      <c r="B353" s="78"/>
      <c r="C353" s="21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8"/>
      <c r="Q353" s="24"/>
      <c r="R353" s="39"/>
      <c r="T353" s="14">
        <f t="shared" si="46"/>
        <v>0</v>
      </c>
    </row>
    <row r="354" spans="1:20" x14ac:dyDescent="0.25">
      <c r="A354" s="67"/>
      <c r="B354" s="78"/>
      <c r="C354" s="2">
        <v>2017</v>
      </c>
      <c r="D354" s="10">
        <v>445845.98</v>
      </c>
      <c r="E354" s="10">
        <v>324922.11</v>
      </c>
      <c r="F354" s="10">
        <v>465040</v>
      </c>
      <c r="G354" s="10">
        <v>417166.86</v>
      </c>
      <c r="H354" s="10">
        <v>439176.55</v>
      </c>
      <c r="I354" s="10">
        <v>327044.98</v>
      </c>
      <c r="J354" s="10">
        <v>449992.62</v>
      </c>
      <c r="K354" s="10">
        <v>316061.90000000002</v>
      </c>
      <c r="L354" s="10">
        <v>264900.53999999998</v>
      </c>
      <c r="M354" s="10">
        <v>324921.53999999998</v>
      </c>
      <c r="N354" s="10">
        <v>509595.65</v>
      </c>
      <c r="O354" s="10">
        <v>1972195.2</v>
      </c>
      <c r="P354" s="10">
        <f>SUM(D354:O354)</f>
        <v>6256863.9299999997</v>
      </c>
      <c r="Q354" s="20"/>
      <c r="R354" s="36"/>
      <c r="T354" s="14">
        <f t="shared" si="46"/>
        <v>3185250.9999999995</v>
      </c>
    </row>
    <row r="355" spans="1:20" x14ac:dyDescent="0.25">
      <c r="A355" s="67"/>
      <c r="B355" s="78"/>
      <c r="C355" s="2">
        <v>2018</v>
      </c>
      <c r="D355" s="10">
        <v>362071.63</v>
      </c>
      <c r="E355" s="10">
        <v>403500.99</v>
      </c>
      <c r="F355" s="10">
        <v>413525.19</v>
      </c>
      <c r="G355" s="10">
        <v>541883.34</v>
      </c>
      <c r="H355" s="10">
        <v>531926.75</v>
      </c>
      <c r="I355" s="10">
        <v>325533.90000000002</v>
      </c>
      <c r="J355" s="10">
        <v>363319.74</v>
      </c>
      <c r="K355" s="10">
        <v>349583.93</v>
      </c>
      <c r="L355" s="10">
        <v>200858.58</v>
      </c>
      <c r="M355" s="10">
        <v>481902.77</v>
      </c>
      <c r="N355" s="10">
        <v>463718.91</v>
      </c>
      <c r="O355" s="10">
        <v>2031279.08</v>
      </c>
      <c r="P355" s="10">
        <f>SUM(D355:O355)</f>
        <v>6469104.8100000005</v>
      </c>
      <c r="Q355" s="20">
        <f t="shared" si="47"/>
        <v>3.3921287465172804E-2</v>
      </c>
      <c r="R355" s="36"/>
      <c r="T355" s="14">
        <f t="shared" si="46"/>
        <v>3291345.47</v>
      </c>
    </row>
    <row r="356" spans="1:20" x14ac:dyDescent="0.25">
      <c r="A356" s="67"/>
      <c r="B356" s="78"/>
      <c r="C356" s="2">
        <v>2019</v>
      </c>
      <c r="D356" s="10">
        <v>313034.15999999997</v>
      </c>
      <c r="E356" s="10">
        <v>422919.3</v>
      </c>
      <c r="F356" s="10">
        <v>566574.75</v>
      </c>
      <c r="G356" s="10">
        <v>549956.24</v>
      </c>
      <c r="H356" s="10">
        <v>531627.89</v>
      </c>
      <c r="I356" s="10">
        <v>347382.03</v>
      </c>
      <c r="J356" s="10">
        <v>645285.79</v>
      </c>
      <c r="K356" s="10">
        <v>354682.53</v>
      </c>
      <c r="L356" s="10"/>
      <c r="M356" s="10"/>
      <c r="N356" s="10"/>
      <c r="O356" s="10"/>
      <c r="P356" s="10">
        <f>SUM(D356:O356)</f>
        <v>3731462.6900000004</v>
      </c>
      <c r="Q356" s="20">
        <f>(P356-T355)/T355</f>
        <v>0.13371954539916472</v>
      </c>
      <c r="R356" s="36"/>
      <c r="T356" s="14">
        <f t="shared" si="46"/>
        <v>3731462.6900000004</v>
      </c>
    </row>
    <row r="357" spans="1:20" x14ac:dyDescent="0.25">
      <c r="A357" s="6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8"/>
      <c r="Q357" s="24"/>
      <c r="R357" s="39"/>
      <c r="T357" s="14">
        <f t="shared" si="46"/>
        <v>0</v>
      </c>
    </row>
    <row r="358" spans="1:20" x14ac:dyDescent="0.25">
      <c r="A358" s="67"/>
      <c r="B358" s="1" t="s">
        <v>0</v>
      </c>
      <c r="C358" s="1" t="s">
        <v>1</v>
      </c>
      <c r="D358" s="2" t="s">
        <v>2</v>
      </c>
      <c r="E358" s="2" t="s">
        <v>3</v>
      </c>
      <c r="F358" s="2" t="s">
        <v>4</v>
      </c>
      <c r="G358" s="2" t="s">
        <v>5</v>
      </c>
      <c r="H358" s="2" t="s">
        <v>6</v>
      </c>
      <c r="I358" s="2" t="s">
        <v>7</v>
      </c>
      <c r="J358" s="2" t="s">
        <v>8</v>
      </c>
      <c r="K358" s="2" t="s">
        <v>9</v>
      </c>
      <c r="L358" s="2" t="s">
        <v>10</v>
      </c>
      <c r="M358" s="2" t="s">
        <v>11</v>
      </c>
      <c r="N358" s="2" t="s">
        <v>12</v>
      </c>
      <c r="O358" s="2" t="s">
        <v>13</v>
      </c>
      <c r="P358" s="17" t="s">
        <v>15</v>
      </c>
      <c r="Q358" s="18" t="s">
        <v>17</v>
      </c>
      <c r="R358" s="40" t="s">
        <v>14</v>
      </c>
      <c r="T358" s="14">
        <f t="shared" si="46"/>
        <v>0</v>
      </c>
    </row>
    <row r="359" spans="1:20" x14ac:dyDescent="0.25">
      <c r="A359" s="67"/>
      <c r="B359" s="77" t="s">
        <v>56</v>
      </c>
      <c r="C359" s="2">
        <v>2017</v>
      </c>
      <c r="D359" s="11">
        <v>40777</v>
      </c>
      <c r="E359" s="11">
        <v>40971</v>
      </c>
      <c r="F359" s="11">
        <v>59924</v>
      </c>
      <c r="G359" s="11">
        <v>53764</v>
      </c>
      <c r="H359" s="11">
        <v>54164</v>
      </c>
      <c r="I359" s="11">
        <v>42157</v>
      </c>
      <c r="J359" s="11">
        <v>41882</v>
      </c>
      <c r="K359" s="11">
        <v>37953</v>
      </c>
      <c r="L359" s="11">
        <v>31330</v>
      </c>
      <c r="M359" s="11">
        <v>39006</v>
      </c>
      <c r="N359" s="11">
        <v>40768</v>
      </c>
      <c r="O359" s="11">
        <v>43960</v>
      </c>
      <c r="P359" s="11">
        <f>SUM(D359:O359)</f>
        <v>526656</v>
      </c>
      <c r="Q359" s="20"/>
      <c r="R359" s="36">
        <f>P363/P359</f>
        <v>25.902671990825134</v>
      </c>
      <c r="T359" s="14">
        <f t="shared" si="46"/>
        <v>371592</v>
      </c>
    </row>
    <row r="360" spans="1:20" x14ac:dyDescent="0.25">
      <c r="A360" s="67"/>
      <c r="B360" s="78"/>
      <c r="C360" s="2">
        <v>2018</v>
      </c>
      <c r="D360" s="11">
        <v>34768</v>
      </c>
      <c r="E360" s="11">
        <v>30042</v>
      </c>
      <c r="F360" s="11">
        <v>36784</v>
      </c>
      <c r="G360" s="11">
        <v>36883</v>
      </c>
      <c r="H360" s="11">
        <v>33174</v>
      </c>
      <c r="I360" s="11">
        <v>23187</v>
      </c>
      <c r="J360" s="11">
        <v>36778</v>
      </c>
      <c r="K360" s="11">
        <v>38924</v>
      </c>
      <c r="L360" s="11">
        <v>21767</v>
      </c>
      <c r="M360" s="11">
        <v>31620</v>
      </c>
      <c r="N360" s="11">
        <v>34813</v>
      </c>
      <c r="O360" s="11">
        <v>35283</v>
      </c>
      <c r="P360" s="11">
        <f>SUM(D360:O360)</f>
        <v>394023</v>
      </c>
      <c r="Q360" s="74">
        <f t="shared" si="47"/>
        <v>-0.25183991068173534</v>
      </c>
      <c r="R360" s="36">
        <f t="shared" ref="R360:R361" si="50">P364/P360</f>
        <v>27.410670823784397</v>
      </c>
      <c r="T360" s="14">
        <f t="shared" si="46"/>
        <v>270540</v>
      </c>
    </row>
    <row r="361" spans="1:20" x14ac:dyDescent="0.25">
      <c r="A361" s="67"/>
      <c r="B361" s="78"/>
      <c r="C361" s="2">
        <v>2019</v>
      </c>
      <c r="D361" s="11">
        <v>35228</v>
      </c>
      <c r="E361" s="11">
        <v>29976</v>
      </c>
      <c r="F361" s="11">
        <v>30432</v>
      </c>
      <c r="G361" s="11">
        <v>32219</v>
      </c>
      <c r="H361" s="11">
        <v>24339</v>
      </c>
      <c r="I361" s="11">
        <v>26034</v>
      </c>
      <c r="J361" s="11">
        <v>28694</v>
      </c>
      <c r="K361" s="11">
        <v>23931</v>
      </c>
      <c r="L361" s="11"/>
      <c r="M361" s="11"/>
      <c r="N361" s="11"/>
      <c r="O361" s="11"/>
      <c r="P361" s="11">
        <f>SUM(D361:O361)</f>
        <v>230853</v>
      </c>
      <c r="Q361" s="74">
        <f>(P361-T360)/T360</f>
        <v>-0.14669549789310268</v>
      </c>
      <c r="R361" s="36">
        <f t="shared" si="50"/>
        <v>26.629846569028775</v>
      </c>
      <c r="T361" s="14">
        <f t="shared" si="46"/>
        <v>230853</v>
      </c>
    </row>
    <row r="362" spans="1:20" x14ac:dyDescent="0.25">
      <c r="A362" s="67"/>
      <c r="B362" s="78"/>
      <c r="C362" s="21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8"/>
      <c r="Q362" s="24"/>
      <c r="R362" s="39"/>
      <c r="T362" s="14">
        <f t="shared" si="46"/>
        <v>0</v>
      </c>
    </row>
    <row r="363" spans="1:20" x14ac:dyDescent="0.25">
      <c r="A363" s="67"/>
      <c r="B363" s="78"/>
      <c r="C363" s="2">
        <v>2017</v>
      </c>
      <c r="D363" s="10">
        <v>1266337.3700000001</v>
      </c>
      <c r="E363" s="10">
        <v>1100316.05</v>
      </c>
      <c r="F363" s="10">
        <v>1466786.37</v>
      </c>
      <c r="G363" s="10">
        <v>1229732.1399999999</v>
      </c>
      <c r="H363" s="10">
        <v>1251359.02</v>
      </c>
      <c r="I363" s="10">
        <v>1033921.07</v>
      </c>
      <c r="J363" s="10">
        <v>1118163.8</v>
      </c>
      <c r="K363" s="10">
        <v>970285.66</v>
      </c>
      <c r="L363" s="10">
        <v>785650.27</v>
      </c>
      <c r="M363" s="10">
        <v>998135.26</v>
      </c>
      <c r="N363" s="10">
        <v>1189314.98</v>
      </c>
      <c r="O363" s="10">
        <v>1231795.6299999999</v>
      </c>
      <c r="P363" s="10">
        <f>SUM(D363:O363)</f>
        <v>13641797.620000001</v>
      </c>
      <c r="Q363" s="20"/>
      <c r="R363" s="36"/>
      <c r="T363" s="14">
        <f t="shared" si="46"/>
        <v>9436901.4800000004</v>
      </c>
    </row>
    <row r="364" spans="1:20" x14ac:dyDescent="0.25">
      <c r="A364" s="67"/>
      <c r="B364" s="78"/>
      <c r="C364" s="2">
        <v>2018</v>
      </c>
      <c r="D364" s="10">
        <v>1101525.3400000001</v>
      </c>
      <c r="E364" s="10">
        <v>858184.54</v>
      </c>
      <c r="F364" s="10">
        <v>974517.99</v>
      </c>
      <c r="G364" s="10">
        <v>948177.77</v>
      </c>
      <c r="H364" s="10">
        <v>894264.37</v>
      </c>
      <c r="I364" s="10">
        <v>654655.28</v>
      </c>
      <c r="J364" s="10">
        <v>1034054.38</v>
      </c>
      <c r="K364" s="10">
        <v>976505.49</v>
      </c>
      <c r="L364" s="10">
        <v>557733.81000000006</v>
      </c>
      <c r="M364" s="10">
        <v>815598.34</v>
      </c>
      <c r="N364" s="10">
        <v>976367.96</v>
      </c>
      <c r="O364" s="10">
        <v>1008849.48</v>
      </c>
      <c r="P364" s="10">
        <f>SUM(D364:O364)</f>
        <v>10800434.75</v>
      </c>
      <c r="Q364" s="74">
        <f t="shared" si="47"/>
        <v>-0.20828361108614663</v>
      </c>
      <c r="R364" s="36"/>
      <c r="T364" s="14">
        <f t="shared" si="46"/>
        <v>7441885.1600000001</v>
      </c>
    </row>
    <row r="365" spans="1:20" x14ac:dyDescent="0.25">
      <c r="A365" s="67"/>
      <c r="B365" s="78"/>
      <c r="C365" s="2">
        <v>2019</v>
      </c>
      <c r="D365" s="10">
        <v>1043273.3</v>
      </c>
      <c r="E365" s="10">
        <v>853571.62</v>
      </c>
      <c r="F365" s="10">
        <v>775624.58</v>
      </c>
      <c r="G365" s="10">
        <v>840737.59</v>
      </c>
      <c r="H365" s="10">
        <v>628236.78</v>
      </c>
      <c r="I365" s="10">
        <v>662091.1</v>
      </c>
      <c r="J365" s="10">
        <v>782576.28</v>
      </c>
      <c r="K365" s="10">
        <v>561468.72</v>
      </c>
      <c r="L365" s="10"/>
      <c r="M365" s="10"/>
      <c r="N365" s="10"/>
      <c r="O365" s="10"/>
      <c r="P365" s="10">
        <f>SUM(D365:O365)</f>
        <v>6147579.9699999997</v>
      </c>
      <c r="Q365" s="74">
        <f>(P365-T364)/T364</f>
        <v>-0.173921682768886</v>
      </c>
      <c r="R365" s="36"/>
      <c r="T365" s="14">
        <f t="shared" si="46"/>
        <v>6147579.9699999997</v>
      </c>
    </row>
    <row r="366" spans="1:20" x14ac:dyDescent="0.25">
      <c r="A366" s="6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8"/>
      <c r="Q366" s="24"/>
      <c r="R366" s="39"/>
      <c r="T366" s="14">
        <f t="shared" si="46"/>
        <v>0</v>
      </c>
    </row>
    <row r="367" spans="1:20" x14ac:dyDescent="0.25">
      <c r="A367" s="67"/>
      <c r="B367" s="1" t="s">
        <v>0</v>
      </c>
      <c r="C367" s="1" t="s">
        <v>1</v>
      </c>
      <c r="D367" s="2" t="s">
        <v>2</v>
      </c>
      <c r="E367" s="2" t="s">
        <v>3</v>
      </c>
      <c r="F367" s="2" t="s">
        <v>4</v>
      </c>
      <c r="G367" s="2" t="s">
        <v>5</v>
      </c>
      <c r="H367" s="2" t="s">
        <v>6</v>
      </c>
      <c r="I367" s="2" t="s">
        <v>7</v>
      </c>
      <c r="J367" s="2" t="s">
        <v>8</v>
      </c>
      <c r="K367" s="2" t="s">
        <v>9</v>
      </c>
      <c r="L367" s="2" t="s">
        <v>10</v>
      </c>
      <c r="M367" s="2" t="s">
        <v>11</v>
      </c>
      <c r="N367" s="2" t="s">
        <v>12</v>
      </c>
      <c r="O367" s="2" t="s">
        <v>13</v>
      </c>
      <c r="P367" s="17" t="s">
        <v>15</v>
      </c>
      <c r="Q367" s="18" t="s">
        <v>17</v>
      </c>
      <c r="R367" s="40" t="s">
        <v>14</v>
      </c>
      <c r="T367" s="14">
        <f t="shared" si="46"/>
        <v>0</v>
      </c>
    </row>
    <row r="368" spans="1:20" x14ac:dyDescent="0.25">
      <c r="A368" s="67"/>
      <c r="B368" s="77" t="s">
        <v>57</v>
      </c>
      <c r="C368" s="2">
        <v>2017</v>
      </c>
      <c r="D368" s="11">
        <v>178</v>
      </c>
      <c r="E368" s="11">
        <v>132</v>
      </c>
      <c r="F368" s="11">
        <v>698</v>
      </c>
      <c r="G368" s="11">
        <v>314</v>
      </c>
      <c r="H368" s="11">
        <v>422</v>
      </c>
      <c r="I368" s="11">
        <v>390</v>
      </c>
      <c r="J368" s="11">
        <v>395</v>
      </c>
      <c r="K368" s="11">
        <v>275</v>
      </c>
      <c r="L368" s="11">
        <v>307</v>
      </c>
      <c r="M368" s="11">
        <v>309</v>
      </c>
      <c r="N368" s="11">
        <v>310</v>
      </c>
      <c r="O368" s="11">
        <v>883</v>
      </c>
      <c r="P368" s="11">
        <f>SUM(D368:O368)</f>
        <v>4613</v>
      </c>
      <c r="Q368" s="20"/>
      <c r="R368" s="36">
        <f>P372/P368</f>
        <v>212.75021027530892</v>
      </c>
      <c r="T368" s="14">
        <f t="shared" si="46"/>
        <v>2804</v>
      </c>
    </row>
    <row r="369" spans="1:20" x14ac:dyDescent="0.25">
      <c r="A369" s="67"/>
      <c r="B369" s="78"/>
      <c r="C369" s="2">
        <v>2018</v>
      </c>
      <c r="D369" s="11">
        <v>199</v>
      </c>
      <c r="E369" s="11">
        <v>263</v>
      </c>
      <c r="F369" s="11">
        <v>239</v>
      </c>
      <c r="G369" s="11">
        <v>369</v>
      </c>
      <c r="H369" s="11">
        <v>298</v>
      </c>
      <c r="I369" s="11">
        <v>326</v>
      </c>
      <c r="J369" s="11">
        <v>278</v>
      </c>
      <c r="K369" s="11">
        <v>264</v>
      </c>
      <c r="L369" s="11">
        <v>217</v>
      </c>
      <c r="M369" s="11">
        <v>241</v>
      </c>
      <c r="N369" s="11">
        <v>331</v>
      </c>
      <c r="O369" s="11">
        <v>666</v>
      </c>
      <c r="P369" s="11">
        <f>SUM(D369:O369)</f>
        <v>3691</v>
      </c>
      <c r="Q369" s="74">
        <f t="shared" si="47"/>
        <v>-0.19986993279861262</v>
      </c>
      <c r="R369" s="36">
        <f t="shared" ref="R369:R370" si="51">P373/P369</f>
        <v>260.50036304524519</v>
      </c>
      <c r="T369" s="14">
        <f t="shared" si="46"/>
        <v>2236</v>
      </c>
    </row>
    <row r="370" spans="1:20" x14ac:dyDescent="0.25">
      <c r="A370" s="67"/>
      <c r="B370" s="78"/>
      <c r="C370" s="2">
        <v>2019</v>
      </c>
      <c r="D370" s="11">
        <v>163</v>
      </c>
      <c r="E370" s="11">
        <v>137</v>
      </c>
      <c r="F370" s="11">
        <v>276</v>
      </c>
      <c r="G370" s="11">
        <v>268</v>
      </c>
      <c r="H370" s="11">
        <v>234</v>
      </c>
      <c r="I370" s="11">
        <v>222</v>
      </c>
      <c r="J370" s="11">
        <v>279</v>
      </c>
      <c r="K370" s="11">
        <v>195</v>
      </c>
      <c r="L370" s="11"/>
      <c r="M370" s="11"/>
      <c r="N370" s="11"/>
      <c r="O370" s="11"/>
      <c r="P370" s="11">
        <f>SUM(D370:O370)</f>
        <v>1774</v>
      </c>
      <c r="Q370" s="74">
        <f>(P370-T369)/T369</f>
        <v>-0.20661896243291591</v>
      </c>
      <c r="R370" s="36">
        <f t="shared" si="51"/>
        <v>214.98425591882747</v>
      </c>
      <c r="T370" s="14">
        <f t="shared" si="46"/>
        <v>1774</v>
      </c>
    </row>
    <row r="371" spans="1:20" x14ac:dyDescent="0.25">
      <c r="A371" s="67"/>
      <c r="B371" s="78"/>
      <c r="C371" s="21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8"/>
      <c r="Q371" s="24"/>
      <c r="R371" s="39"/>
      <c r="T371" s="14">
        <f t="shared" si="46"/>
        <v>0</v>
      </c>
    </row>
    <row r="372" spans="1:20" x14ac:dyDescent="0.25">
      <c r="A372" s="67"/>
      <c r="B372" s="78"/>
      <c r="C372" s="2">
        <v>2017</v>
      </c>
      <c r="D372" s="10">
        <v>29304.99</v>
      </c>
      <c r="E372" s="10">
        <v>21041.23</v>
      </c>
      <c r="F372" s="10">
        <v>114542.6</v>
      </c>
      <c r="G372" s="10">
        <v>50585.43</v>
      </c>
      <c r="H372" s="10">
        <v>44572.61</v>
      </c>
      <c r="I372" s="10">
        <v>60671.99</v>
      </c>
      <c r="J372" s="10">
        <v>74271.87</v>
      </c>
      <c r="K372" s="10">
        <v>40696.76</v>
      </c>
      <c r="L372" s="10">
        <v>38495.67</v>
      </c>
      <c r="M372" s="10">
        <v>71388.100000000006</v>
      </c>
      <c r="N372" s="10">
        <v>69138.5</v>
      </c>
      <c r="O372" s="10">
        <v>366706.97</v>
      </c>
      <c r="P372" s="10">
        <f>SUM(D372:O372)</f>
        <v>981416.72</v>
      </c>
      <c r="Q372" s="20"/>
      <c r="R372" s="36"/>
      <c r="T372" s="14">
        <f t="shared" si="46"/>
        <v>435687.48</v>
      </c>
    </row>
    <row r="373" spans="1:20" x14ac:dyDescent="0.25">
      <c r="A373" s="67"/>
      <c r="B373" s="78"/>
      <c r="C373" s="2">
        <v>2018</v>
      </c>
      <c r="D373" s="10">
        <v>21278.43</v>
      </c>
      <c r="E373" s="10">
        <v>70273.210000000006</v>
      </c>
      <c r="F373" s="10">
        <v>61512.83</v>
      </c>
      <c r="G373" s="10">
        <v>88590.11</v>
      </c>
      <c r="H373" s="10">
        <v>53274.82</v>
      </c>
      <c r="I373" s="10">
        <v>37373.040000000001</v>
      </c>
      <c r="J373" s="10">
        <v>141960.34</v>
      </c>
      <c r="K373" s="10">
        <v>43804.93</v>
      </c>
      <c r="L373" s="10">
        <v>50978.6</v>
      </c>
      <c r="M373" s="10">
        <v>67237</v>
      </c>
      <c r="N373" s="10">
        <v>51478.48</v>
      </c>
      <c r="O373" s="10">
        <v>273745.05</v>
      </c>
      <c r="P373" s="10">
        <f>SUM(D373:O373)</f>
        <v>961506.84000000008</v>
      </c>
      <c r="Q373" s="74">
        <f t="shared" si="47"/>
        <v>-2.0286876710231602E-2</v>
      </c>
      <c r="R373" s="36"/>
      <c r="T373" s="14">
        <f t="shared" si="46"/>
        <v>518067.71</v>
      </c>
    </row>
    <row r="374" spans="1:20" ht="15.75" thickBot="1" x14ac:dyDescent="0.3">
      <c r="A374" s="68"/>
      <c r="B374" s="79"/>
      <c r="C374" s="43">
        <v>2019</v>
      </c>
      <c r="D374" s="44">
        <v>14193.12</v>
      </c>
      <c r="E374" s="44">
        <v>24047.51</v>
      </c>
      <c r="F374" s="44">
        <v>36927.78</v>
      </c>
      <c r="G374" s="44">
        <v>54828.58</v>
      </c>
      <c r="H374" s="44">
        <v>143556.43</v>
      </c>
      <c r="I374" s="44">
        <v>38189.230000000003</v>
      </c>
      <c r="J374" s="44">
        <v>43659.19</v>
      </c>
      <c r="K374" s="44">
        <v>25980.23</v>
      </c>
      <c r="L374" s="44"/>
      <c r="M374" s="44"/>
      <c r="N374" s="44"/>
      <c r="O374" s="44"/>
      <c r="P374" s="44">
        <f>SUM(D374:O374)</f>
        <v>381382.06999999995</v>
      </c>
      <c r="Q374" s="76">
        <f>(P374-T373)/T373</f>
        <v>-0.26383740457400839</v>
      </c>
      <c r="R374" s="46"/>
      <c r="T374" s="14">
        <f t="shared" si="46"/>
        <v>381382.06999999995</v>
      </c>
    </row>
    <row r="375" spans="1:20" x14ac:dyDescent="0.25">
      <c r="T375" s="14">
        <f t="shared" si="46"/>
        <v>0</v>
      </c>
    </row>
    <row r="376" spans="1:20" x14ac:dyDescent="0.25">
      <c r="T376" s="14"/>
    </row>
    <row r="377" spans="1:20" ht="15.75" thickBot="1" x14ac:dyDescent="0.3">
      <c r="T377" s="14"/>
    </row>
    <row r="378" spans="1:20" s="9" customFormat="1" x14ac:dyDescent="0.25">
      <c r="A378" s="69"/>
      <c r="B378" s="48" t="s">
        <v>0</v>
      </c>
      <c r="C378" s="48" t="s">
        <v>1</v>
      </c>
      <c r="D378" s="31" t="s">
        <v>2</v>
      </c>
      <c r="E378" s="31" t="s">
        <v>3</v>
      </c>
      <c r="F378" s="31" t="s">
        <v>4</v>
      </c>
      <c r="G378" s="31" t="s">
        <v>5</v>
      </c>
      <c r="H378" s="31" t="s">
        <v>6</v>
      </c>
      <c r="I378" s="31" t="s">
        <v>7</v>
      </c>
      <c r="J378" s="31" t="s">
        <v>8</v>
      </c>
      <c r="K378" s="31" t="s">
        <v>9</v>
      </c>
      <c r="L378" s="31" t="s">
        <v>10</v>
      </c>
      <c r="M378" s="31" t="s">
        <v>11</v>
      </c>
      <c r="N378" s="31" t="s">
        <v>12</v>
      </c>
      <c r="O378" s="31" t="s">
        <v>13</v>
      </c>
      <c r="P378" s="32" t="s">
        <v>15</v>
      </c>
      <c r="Q378" s="33" t="s">
        <v>17</v>
      </c>
      <c r="R378" s="34" t="s">
        <v>14</v>
      </c>
      <c r="T378" s="29">
        <f t="shared" si="46"/>
        <v>0</v>
      </c>
    </row>
    <row r="379" spans="1:20" x14ac:dyDescent="0.25">
      <c r="A379" s="70"/>
      <c r="B379" s="77" t="s">
        <v>58</v>
      </c>
      <c r="C379" s="2">
        <v>2017</v>
      </c>
      <c r="D379" s="11">
        <v>69825</v>
      </c>
      <c r="E379" s="11">
        <v>71751</v>
      </c>
      <c r="F379" s="11">
        <v>74029</v>
      </c>
      <c r="G379" s="11">
        <v>58225</v>
      </c>
      <c r="H379" s="11">
        <v>70061</v>
      </c>
      <c r="I379" s="11">
        <v>56500</v>
      </c>
      <c r="J379" s="11">
        <v>53926</v>
      </c>
      <c r="K379" s="11">
        <v>66720</v>
      </c>
      <c r="L379" s="11">
        <v>49561</v>
      </c>
      <c r="M379" s="11">
        <v>69982</v>
      </c>
      <c r="N379" s="11">
        <v>39597</v>
      </c>
      <c r="O379" s="11">
        <v>41435</v>
      </c>
      <c r="P379" s="11">
        <f>SUM(D379:O379)</f>
        <v>721612</v>
      </c>
      <c r="Q379" s="20"/>
      <c r="R379" s="36">
        <f>P383/P379</f>
        <v>9.877145418867757</v>
      </c>
      <c r="T379" s="14">
        <f t="shared" si="46"/>
        <v>521037</v>
      </c>
    </row>
    <row r="380" spans="1:20" x14ac:dyDescent="0.25">
      <c r="A380" s="70"/>
      <c r="B380" s="78"/>
      <c r="C380" s="2">
        <v>2018</v>
      </c>
      <c r="D380" s="11">
        <v>59409</v>
      </c>
      <c r="E380" s="11">
        <v>39327</v>
      </c>
      <c r="F380" s="11">
        <v>47323</v>
      </c>
      <c r="G380" s="11">
        <v>48611</v>
      </c>
      <c r="H380" s="11">
        <v>44725</v>
      </c>
      <c r="I380" s="11">
        <v>27371</v>
      </c>
      <c r="J380" s="11">
        <v>31236</v>
      </c>
      <c r="K380" s="11">
        <v>20738</v>
      </c>
      <c r="L380" s="11">
        <v>18205</v>
      </c>
      <c r="M380" s="11">
        <v>51306</v>
      </c>
      <c r="N380" s="11">
        <v>28998</v>
      </c>
      <c r="O380" s="11">
        <v>25648</v>
      </c>
      <c r="P380" s="11">
        <f>SUM(D380:O380)</f>
        <v>442897</v>
      </c>
      <c r="Q380" s="74">
        <f t="shared" si="47"/>
        <v>-0.38623941952184832</v>
      </c>
      <c r="R380" s="36">
        <f t="shared" ref="R380:R381" si="52">P384/P380</f>
        <v>10.173336983542448</v>
      </c>
      <c r="T380" s="14">
        <f t="shared" si="46"/>
        <v>318740</v>
      </c>
    </row>
    <row r="381" spans="1:20" x14ac:dyDescent="0.25">
      <c r="A381" s="70"/>
      <c r="B381" s="78"/>
      <c r="C381" s="2">
        <v>2019</v>
      </c>
      <c r="D381" s="11">
        <v>34362</v>
      </c>
      <c r="E381" s="11">
        <v>31629</v>
      </c>
      <c r="F381" s="11">
        <v>22715</v>
      </c>
      <c r="G381" s="11">
        <v>32585</v>
      </c>
      <c r="H381" s="11">
        <v>28938</v>
      </c>
      <c r="I381" s="11">
        <v>26093</v>
      </c>
      <c r="J381" s="11">
        <v>29362</v>
      </c>
      <c r="K381" s="11">
        <v>29659</v>
      </c>
      <c r="L381" s="11"/>
      <c r="M381" s="11"/>
      <c r="N381" s="11"/>
      <c r="O381" s="11"/>
      <c r="P381" s="11">
        <f>SUM(D381:O381)</f>
        <v>235343</v>
      </c>
      <c r="Q381" s="74">
        <f>(P381-T380)/T380</f>
        <v>-0.26164585555625275</v>
      </c>
      <c r="R381" s="36">
        <f t="shared" si="52"/>
        <v>10.821984040315623</v>
      </c>
      <c r="T381" s="14">
        <f t="shared" si="46"/>
        <v>235343</v>
      </c>
    </row>
    <row r="382" spans="1:20" x14ac:dyDescent="0.25">
      <c r="A382" s="70"/>
      <c r="B382" s="78"/>
      <c r="C382" s="21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8"/>
      <c r="Q382" s="24"/>
      <c r="R382" s="39"/>
      <c r="T382" s="14">
        <f t="shared" si="46"/>
        <v>0</v>
      </c>
    </row>
    <row r="383" spans="1:20" x14ac:dyDescent="0.25">
      <c r="A383" s="70"/>
      <c r="B383" s="78"/>
      <c r="C383" s="2">
        <v>2017</v>
      </c>
      <c r="D383" s="10">
        <v>747910.97</v>
      </c>
      <c r="E383" s="10">
        <v>744438.84</v>
      </c>
      <c r="F383" s="10">
        <v>750536.88</v>
      </c>
      <c r="G383" s="10">
        <v>581271.03</v>
      </c>
      <c r="H383" s="10">
        <v>716628.17</v>
      </c>
      <c r="I383" s="10">
        <v>599062.91</v>
      </c>
      <c r="J383" s="10">
        <v>544465.02</v>
      </c>
      <c r="K383" s="10">
        <v>444707.78</v>
      </c>
      <c r="L383" s="10">
        <v>494918.36</v>
      </c>
      <c r="M383" s="10">
        <v>689362.94</v>
      </c>
      <c r="N383" s="10">
        <v>396402.09</v>
      </c>
      <c r="O383" s="10">
        <v>417761.67</v>
      </c>
      <c r="P383" s="10">
        <f>SUM(D383:O383)</f>
        <v>7127466.6600000001</v>
      </c>
      <c r="Q383" s="20"/>
      <c r="R383" s="36"/>
      <c r="T383" s="14">
        <f t="shared" si="46"/>
        <v>5129021.6000000006</v>
      </c>
    </row>
    <row r="384" spans="1:20" x14ac:dyDescent="0.25">
      <c r="A384" s="70"/>
      <c r="B384" s="78"/>
      <c r="C384" s="2">
        <v>2018</v>
      </c>
      <c r="D384" s="10">
        <v>622043.04</v>
      </c>
      <c r="E384" s="10">
        <v>409487.73</v>
      </c>
      <c r="F384" s="10">
        <v>497456.78</v>
      </c>
      <c r="G384" s="10">
        <v>528215.18000000005</v>
      </c>
      <c r="H384" s="10">
        <v>475969.09</v>
      </c>
      <c r="I384" s="10">
        <v>299077.01</v>
      </c>
      <c r="J384" s="10">
        <v>337419.41</v>
      </c>
      <c r="K384" s="10">
        <v>214837.74</v>
      </c>
      <c r="L384" s="10">
        <v>193127.85</v>
      </c>
      <c r="M384" s="10">
        <v>349616.07</v>
      </c>
      <c r="N384" s="10">
        <v>307570.46999999997</v>
      </c>
      <c r="O384" s="10">
        <v>270920.06</v>
      </c>
      <c r="P384" s="10">
        <f>SUM(D384:O384)</f>
        <v>4505740.43</v>
      </c>
      <c r="Q384" s="74">
        <f t="shared" si="47"/>
        <v>-0.3678342327033769</v>
      </c>
      <c r="R384" s="36"/>
      <c r="T384" s="14">
        <f t="shared" si="46"/>
        <v>3384505.9800000004</v>
      </c>
    </row>
    <row r="385" spans="1:20" x14ac:dyDescent="0.25">
      <c r="A385" s="70"/>
      <c r="B385" s="78"/>
      <c r="C385" s="2">
        <v>2019</v>
      </c>
      <c r="D385" s="10">
        <v>373662.51</v>
      </c>
      <c r="E385" s="10">
        <v>361366.23</v>
      </c>
      <c r="F385" s="10">
        <v>247530.59</v>
      </c>
      <c r="G385" s="10">
        <v>344149.72</v>
      </c>
      <c r="H385" s="10">
        <v>316673.68</v>
      </c>
      <c r="I385" s="10">
        <v>277460.44</v>
      </c>
      <c r="J385" s="10">
        <v>315325.65000000002</v>
      </c>
      <c r="K385" s="10">
        <v>310709.37</v>
      </c>
      <c r="L385" s="10"/>
      <c r="M385" s="10"/>
      <c r="N385" s="10"/>
      <c r="O385" s="10"/>
      <c r="P385" s="10">
        <f>SUM(D385:O385)</f>
        <v>2546878.19</v>
      </c>
      <c r="Q385" s="74">
        <f>(P385-T384)/T384</f>
        <v>-0.24748893780947032</v>
      </c>
      <c r="R385" s="36"/>
      <c r="T385" s="14">
        <f t="shared" si="46"/>
        <v>2546878.19</v>
      </c>
    </row>
    <row r="386" spans="1:20" x14ac:dyDescent="0.25">
      <c r="A386" s="70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8"/>
      <c r="Q386" s="24"/>
      <c r="R386" s="39"/>
      <c r="T386" s="14">
        <f t="shared" si="46"/>
        <v>0</v>
      </c>
    </row>
    <row r="387" spans="1:20" x14ac:dyDescent="0.25">
      <c r="A387" s="70"/>
      <c r="B387" s="1" t="s">
        <v>0</v>
      </c>
      <c r="C387" s="1" t="s">
        <v>1</v>
      </c>
      <c r="D387" s="2" t="s">
        <v>2</v>
      </c>
      <c r="E387" s="2" t="s">
        <v>3</v>
      </c>
      <c r="F387" s="2" t="s">
        <v>4</v>
      </c>
      <c r="G387" s="2" t="s">
        <v>5</v>
      </c>
      <c r="H387" s="2" t="s">
        <v>6</v>
      </c>
      <c r="I387" s="2" t="s">
        <v>7</v>
      </c>
      <c r="J387" s="2" t="s">
        <v>8</v>
      </c>
      <c r="K387" s="2" t="s">
        <v>9</v>
      </c>
      <c r="L387" s="2" t="s">
        <v>10</v>
      </c>
      <c r="M387" s="2" t="s">
        <v>11</v>
      </c>
      <c r="N387" s="2" t="s">
        <v>12</v>
      </c>
      <c r="O387" s="2" t="s">
        <v>13</v>
      </c>
      <c r="P387" s="17" t="s">
        <v>15</v>
      </c>
      <c r="Q387" s="18" t="s">
        <v>17</v>
      </c>
      <c r="R387" s="40" t="s">
        <v>14</v>
      </c>
      <c r="T387" s="14">
        <f t="shared" si="46"/>
        <v>0</v>
      </c>
    </row>
    <row r="388" spans="1:20" x14ac:dyDescent="0.25">
      <c r="A388" s="70"/>
      <c r="B388" s="77" t="s">
        <v>59</v>
      </c>
      <c r="C388" s="2">
        <v>2017</v>
      </c>
      <c r="D388" s="11">
        <v>4803</v>
      </c>
      <c r="E388" s="11">
        <v>8188</v>
      </c>
      <c r="F388" s="11">
        <v>6508</v>
      </c>
      <c r="G388" s="11">
        <v>7386</v>
      </c>
      <c r="H388" s="11">
        <v>8524</v>
      </c>
      <c r="I388" s="11">
        <v>7977</v>
      </c>
      <c r="J388" s="11">
        <v>4910</v>
      </c>
      <c r="K388" s="11">
        <v>6132</v>
      </c>
      <c r="L388" s="11">
        <v>6295</v>
      </c>
      <c r="M388" s="11">
        <v>5022</v>
      </c>
      <c r="N388" s="11">
        <v>6560</v>
      </c>
      <c r="O388" s="11">
        <v>7774</v>
      </c>
      <c r="P388" s="11">
        <f>SUM(D388:O388)</f>
        <v>80079</v>
      </c>
      <c r="Q388" s="20"/>
      <c r="R388" s="36">
        <f>P392/P388</f>
        <v>15.948063162626905</v>
      </c>
      <c r="T388" s="14">
        <f t="shared" si="46"/>
        <v>54428</v>
      </c>
    </row>
    <row r="389" spans="1:20" x14ac:dyDescent="0.25">
      <c r="A389" s="70"/>
      <c r="B389" s="78"/>
      <c r="C389" s="2">
        <v>2018</v>
      </c>
      <c r="D389" s="11">
        <v>5880</v>
      </c>
      <c r="E389" s="11">
        <v>5790</v>
      </c>
      <c r="F389" s="11">
        <v>7972</v>
      </c>
      <c r="G389" s="11">
        <v>11394</v>
      </c>
      <c r="H389" s="11">
        <v>8919</v>
      </c>
      <c r="I389" s="11">
        <v>6116</v>
      </c>
      <c r="J389" s="11">
        <v>8480</v>
      </c>
      <c r="K389" s="11">
        <v>10562</v>
      </c>
      <c r="L389" s="11">
        <v>7770</v>
      </c>
      <c r="M389" s="11">
        <v>7653</v>
      </c>
      <c r="N389" s="11">
        <v>7263</v>
      </c>
      <c r="O389" s="11">
        <v>8119</v>
      </c>
      <c r="P389" s="11">
        <f>SUM(D389:O389)</f>
        <v>95918</v>
      </c>
      <c r="Q389" s="20">
        <f t="shared" si="47"/>
        <v>0.19779218022203074</v>
      </c>
      <c r="R389" s="36">
        <f t="shared" ref="R389:R390" si="53">P393/P389</f>
        <v>16.57769021455827</v>
      </c>
      <c r="T389" s="14">
        <f t="shared" si="46"/>
        <v>65113</v>
      </c>
    </row>
    <row r="390" spans="1:20" x14ac:dyDescent="0.25">
      <c r="A390" s="70"/>
      <c r="B390" s="78"/>
      <c r="C390" s="2">
        <v>2019</v>
      </c>
      <c r="D390" s="11">
        <v>9174</v>
      </c>
      <c r="E390" s="11">
        <v>5630</v>
      </c>
      <c r="F390" s="11">
        <v>8863</v>
      </c>
      <c r="G390" s="11">
        <v>8969</v>
      </c>
      <c r="H390" s="11">
        <v>8903</v>
      </c>
      <c r="I390" s="11">
        <v>7154</v>
      </c>
      <c r="J390" s="11">
        <v>7592</v>
      </c>
      <c r="K390" s="11">
        <v>8627</v>
      </c>
      <c r="L390" s="11"/>
      <c r="M390" s="11"/>
      <c r="N390" s="11"/>
      <c r="O390" s="11"/>
      <c r="P390" s="11">
        <f>SUM(D390:O390)</f>
        <v>64912</v>
      </c>
      <c r="Q390" s="74">
        <f>(P390-T389)/T389</f>
        <v>-3.0869411638228925E-3</v>
      </c>
      <c r="R390" s="36">
        <f t="shared" si="53"/>
        <v>17.371012447621396</v>
      </c>
      <c r="T390" s="14">
        <f t="shared" si="46"/>
        <v>64912</v>
      </c>
    </row>
    <row r="391" spans="1:20" x14ac:dyDescent="0.25">
      <c r="A391" s="70"/>
      <c r="B391" s="78"/>
      <c r="C391" s="21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8"/>
      <c r="Q391" s="24"/>
      <c r="R391" s="39"/>
      <c r="T391" s="14">
        <f t="shared" si="46"/>
        <v>0</v>
      </c>
    </row>
    <row r="392" spans="1:20" x14ac:dyDescent="0.25">
      <c r="A392" s="70"/>
      <c r="B392" s="78"/>
      <c r="C392" s="2">
        <v>2017</v>
      </c>
      <c r="D392" s="10">
        <v>80030.31</v>
      </c>
      <c r="E392" s="10">
        <v>128282.03</v>
      </c>
      <c r="F392" s="10">
        <v>106028.62</v>
      </c>
      <c r="G392" s="10">
        <v>110236.17</v>
      </c>
      <c r="H392" s="10">
        <v>134749.20000000001</v>
      </c>
      <c r="I392" s="10">
        <v>116356.17</v>
      </c>
      <c r="J392" s="10">
        <v>80346.25</v>
      </c>
      <c r="K392" s="10">
        <v>92486.49</v>
      </c>
      <c r="L392" s="10">
        <v>99145.85</v>
      </c>
      <c r="M392" s="10">
        <v>85541.77</v>
      </c>
      <c r="N392" s="10">
        <v>110907.53</v>
      </c>
      <c r="O392" s="10">
        <v>132994.56</v>
      </c>
      <c r="P392" s="10">
        <f>SUM(D392:O392)</f>
        <v>1277104.95</v>
      </c>
      <c r="Q392" s="20"/>
      <c r="R392" s="36"/>
      <c r="T392" s="14">
        <f t="shared" si="46"/>
        <v>848515.24</v>
      </c>
    </row>
    <row r="393" spans="1:20" x14ac:dyDescent="0.25">
      <c r="A393" s="70"/>
      <c r="B393" s="78"/>
      <c r="C393" s="2">
        <v>2018</v>
      </c>
      <c r="D393" s="10">
        <v>101500.82</v>
      </c>
      <c r="E393" s="10">
        <v>92964.34</v>
      </c>
      <c r="F393" s="10">
        <v>120779.97</v>
      </c>
      <c r="G393" s="10">
        <v>171865.77</v>
      </c>
      <c r="H393" s="10">
        <v>145722.82999999999</v>
      </c>
      <c r="I393" s="10">
        <v>96302.02</v>
      </c>
      <c r="J393" s="10">
        <v>136953.26999999999</v>
      </c>
      <c r="K393" s="10">
        <v>185918.32</v>
      </c>
      <c r="L393" s="10">
        <v>135900.87</v>
      </c>
      <c r="M393" s="10">
        <v>120110.85</v>
      </c>
      <c r="N393" s="10">
        <v>131230.28</v>
      </c>
      <c r="O393" s="10">
        <v>150849.54999999999</v>
      </c>
      <c r="P393" s="10">
        <f>SUM(D393:O393)</f>
        <v>1590098.8900000001</v>
      </c>
      <c r="Q393" s="20">
        <f t="shared" si="47"/>
        <v>0.24508082910492218</v>
      </c>
      <c r="R393" s="36"/>
      <c r="T393" s="14">
        <f t="shared" si="46"/>
        <v>1052007.3400000001</v>
      </c>
    </row>
    <row r="394" spans="1:20" x14ac:dyDescent="0.25">
      <c r="A394" s="70"/>
      <c r="B394" s="78"/>
      <c r="C394" s="2">
        <v>2019</v>
      </c>
      <c r="D394" s="10">
        <v>173114.14</v>
      </c>
      <c r="E394" s="10">
        <v>98294.67</v>
      </c>
      <c r="F394" s="10">
        <v>146059.17000000001</v>
      </c>
      <c r="G394" s="10">
        <v>150101.04999999999</v>
      </c>
      <c r="H394" s="10">
        <v>153969.9</v>
      </c>
      <c r="I394" s="10">
        <v>123181.22</v>
      </c>
      <c r="J394" s="10">
        <v>123847.16</v>
      </c>
      <c r="K394" s="10">
        <v>159019.85</v>
      </c>
      <c r="L394" s="10"/>
      <c r="M394" s="10"/>
      <c r="N394" s="10"/>
      <c r="O394" s="10"/>
      <c r="P394" s="10">
        <f>SUM(D394:O394)</f>
        <v>1127587.1600000001</v>
      </c>
      <c r="Q394" s="20">
        <f>(P394-T393)/T393</f>
        <v>7.1843434096191816E-2</v>
      </c>
      <c r="R394" s="36"/>
      <c r="T394" s="14">
        <f t="shared" si="46"/>
        <v>1127587.1600000001</v>
      </c>
    </row>
    <row r="395" spans="1:20" x14ac:dyDescent="0.25">
      <c r="A395" s="70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8"/>
      <c r="Q395" s="24"/>
      <c r="R395" s="39"/>
      <c r="T395" s="14">
        <f t="shared" si="46"/>
        <v>0</v>
      </c>
    </row>
    <row r="396" spans="1:20" x14ac:dyDescent="0.25">
      <c r="A396" s="70"/>
      <c r="B396" s="1" t="s">
        <v>0</v>
      </c>
      <c r="C396" s="1" t="s">
        <v>1</v>
      </c>
      <c r="D396" s="2" t="s">
        <v>2</v>
      </c>
      <c r="E396" s="2" t="s">
        <v>3</v>
      </c>
      <c r="F396" s="2" t="s">
        <v>4</v>
      </c>
      <c r="G396" s="2" t="s">
        <v>5</v>
      </c>
      <c r="H396" s="2" t="s">
        <v>6</v>
      </c>
      <c r="I396" s="2" t="s">
        <v>7</v>
      </c>
      <c r="J396" s="2" t="s">
        <v>8</v>
      </c>
      <c r="K396" s="2" t="s">
        <v>9</v>
      </c>
      <c r="L396" s="2" t="s">
        <v>10</v>
      </c>
      <c r="M396" s="2" t="s">
        <v>11</v>
      </c>
      <c r="N396" s="2" t="s">
        <v>12</v>
      </c>
      <c r="O396" s="2" t="s">
        <v>13</v>
      </c>
      <c r="P396" s="17" t="s">
        <v>15</v>
      </c>
      <c r="Q396" s="18" t="s">
        <v>17</v>
      </c>
      <c r="R396" s="40" t="s">
        <v>14</v>
      </c>
      <c r="T396" s="14">
        <f t="shared" si="46"/>
        <v>0</v>
      </c>
    </row>
    <row r="397" spans="1:20" x14ac:dyDescent="0.25">
      <c r="A397" s="70"/>
      <c r="B397" s="77" t="s">
        <v>60</v>
      </c>
      <c r="C397" s="2">
        <v>2017</v>
      </c>
      <c r="D397" s="11">
        <v>29154</v>
      </c>
      <c r="E397" s="11">
        <v>33703</v>
      </c>
      <c r="F397" s="11">
        <v>33386</v>
      </c>
      <c r="G397" s="11">
        <v>28799</v>
      </c>
      <c r="H397" s="11">
        <v>29560</v>
      </c>
      <c r="I397" s="11">
        <v>31801</v>
      </c>
      <c r="J397" s="11">
        <v>20051</v>
      </c>
      <c r="K397" s="11">
        <v>28078</v>
      </c>
      <c r="L397" s="11">
        <v>18559</v>
      </c>
      <c r="M397" s="11">
        <v>25986</v>
      </c>
      <c r="N397" s="11">
        <v>22178</v>
      </c>
      <c r="O397" s="11">
        <v>21120</v>
      </c>
      <c r="P397" s="11">
        <f>SUM(D397:O397)</f>
        <v>322375</v>
      </c>
      <c r="Q397" s="20"/>
      <c r="R397" s="36">
        <f>P401/P397</f>
        <v>15.221433538580845</v>
      </c>
      <c r="T397" s="14">
        <f t="shared" si="46"/>
        <v>234532</v>
      </c>
    </row>
    <row r="398" spans="1:20" x14ac:dyDescent="0.25">
      <c r="A398" s="70"/>
      <c r="B398" s="78"/>
      <c r="C398" s="2">
        <v>2018</v>
      </c>
      <c r="D398" s="11">
        <v>26122</v>
      </c>
      <c r="E398" s="11">
        <v>29178</v>
      </c>
      <c r="F398" s="11">
        <v>19144</v>
      </c>
      <c r="G398" s="11">
        <v>28193</v>
      </c>
      <c r="H398" s="11">
        <v>16940</v>
      </c>
      <c r="I398" s="11">
        <v>16970</v>
      </c>
      <c r="J398" s="11">
        <v>18050</v>
      </c>
      <c r="K398" s="11">
        <v>28237</v>
      </c>
      <c r="L398" s="11">
        <v>13214</v>
      </c>
      <c r="M398" s="11">
        <v>14749</v>
      </c>
      <c r="N398" s="11">
        <v>23574</v>
      </c>
      <c r="O398" s="11">
        <v>19899</v>
      </c>
      <c r="P398" s="11">
        <f>SUM(D398:O398)</f>
        <v>254270</v>
      </c>
      <c r="Q398" s="74">
        <f t="shared" si="47"/>
        <v>-0.21126017836370686</v>
      </c>
      <c r="R398" s="36">
        <f t="shared" ref="R398:R399" si="54">P402/P398</f>
        <v>15.670678923978446</v>
      </c>
      <c r="T398" s="14">
        <f t="shared" si="46"/>
        <v>182834</v>
      </c>
    </row>
    <row r="399" spans="1:20" x14ac:dyDescent="0.25">
      <c r="A399" s="70"/>
      <c r="B399" s="78"/>
      <c r="C399" s="2">
        <v>2019</v>
      </c>
      <c r="D399" s="11">
        <v>18551</v>
      </c>
      <c r="E399" s="11">
        <v>27966</v>
      </c>
      <c r="F399" s="11">
        <v>17907</v>
      </c>
      <c r="G399" s="11">
        <v>27032</v>
      </c>
      <c r="H399" s="11">
        <v>19698</v>
      </c>
      <c r="I399" s="11">
        <v>28361</v>
      </c>
      <c r="J399" s="11">
        <v>20302</v>
      </c>
      <c r="K399" s="11">
        <v>29068</v>
      </c>
      <c r="L399" s="11"/>
      <c r="M399" s="11"/>
      <c r="N399" s="11"/>
      <c r="O399" s="11"/>
      <c r="P399" s="11">
        <f>SUM(D399:O399)</f>
        <v>188885</v>
      </c>
      <c r="Q399" s="20">
        <f>(P399-T398)/T398</f>
        <v>3.3095594911230951E-2</v>
      </c>
      <c r="R399" s="36">
        <f t="shared" si="54"/>
        <v>15.126803822431642</v>
      </c>
      <c r="T399" s="14">
        <f t="shared" si="46"/>
        <v>188885</v>
      </c>
    </row>
    <row r="400" spans="1:20" x14ac:dyDescent="0.25">
      <c r="A400" s="70"/>
      <c r="B400" s="78"/>
      <c r="C400" s="21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8"/>
      <c r="Q400" s="24"/>
      <c r="R400" s="39"/>
      <c r="T400" s="14">
        <f t="shared" si="46"/>
        <v>0</v>
      </c>
    </row>
    <row r="401" spans="1:20" x14ac:dyDescent="0.25">
      <c r="A401" s="70"/>
      <c r="B401" s="78"/>
      <c r="C401" s="2">
        <v>2017</v>
      </c>
      <c r="D401" s="10">
        <v>446879.88</v>
      </c>
      <c r="E401" s="10">
        <v>499661.15</v>
      </c>
      <c r="F401" s="10">
        <v>492024.76</v>
      </c>
      <c r="G401" s="10">
        <v>443676.99</v>
      </c>
      <c r="H401" s="10">
        <v>409453.03</v>
      </c>
      <c r="I401" s="10">
        <v>487782.87</v>
      </c>
      <c r="J401" s="10">
        <v>302256.08</v>
      </c>
      <c r="K401" s="10">
        <v>434475.087</v>
      </c>
      <c r="L401" s="10">
        <v>294701.27</v>
      </c>
      <c r="M401" s="10">
        <v>390531.84000000003</v>
      </c>
      <c r="N401" s="10">
        <v>349456.16</v>
      </c>
      <c r="O401" s="10">
        <v>356110.52</v>
      </c>
      <c r="P401" s="10">
        <f>SUM(D401:O401)</f>
        <v>4907009.6370000001</v>
      </c>
      <c r="Q401" s="20"/>
      <c r="R401" s="36"/>
      <c r="T401" s="14">
        <f t="shared" si="46"/>
        <v>3516209.8470000001</v>
      </c>
    </row>
    <row r="402" spans="1:20" x14ac:dyDescent="0.25">
      <c r="A402" s="70"/>
      <c r="B402" s="78"/>
      <c r="C402" s="2">
        <v>2018</v>
      </c>
      <c r="D402" s="10">
        <v>414645.13</v>
      </c>
      <c r="E402" s="10">
        <v>439417.53</v>
      </c>
      <c r="F402" s="10">
        <v>304537.96999999997</v>
      </c>
      <c r="G402" s="10">
        <v>427079.23</v>
      </c>
      <c r="H402" s="10">
        <v>269115.05</v>
      </c>
      <c r="I402" s="10">
        <v>281347.71999999997</v>
      </c>
      <c r="J402" s="10">
        <v>300271.07</v>
      </c>
      <c r="K402" s="10">
        <v>431799.78</v>
      </c>
      <c r="L402" s="10">
        <v>208954.83</v>
      </c>
      <c r="M402" s="10">
        <v>228116.02</v>
      </c>
      <c r="N402" s="10">
        <v>380564.19</v>
      </c>
      <c r="O402" s="10">
        <v>298735.01</v>
      </c>
      <c r="P402" s="10">
        <f>SUM(D402:O402)</f>
        <v>3984583.5299999993</v>
      </c>
      <c r="Q402" s="74">
        <f t="shared" si="47"/>
        <v>-0.18798131147831709</v>
      </c>
      <c r="R402" s="36"/>
      <c r="T402" s="14">
        <f t="shared" si="46"/>
        <v>2868213.4799999995</v>
      </c>
    </row>
    <row r="403" spans="1:20" ht="15.75" thickBot="1" x14ac:dyDescent="0.3">
      <c r="A403" s="71"/>
      <c r="B403" s="79"/>
      <c r="C403" s="43">
        <v>2019</v>
      </c>
      <c r="D403" s="44">
        <v>304584.82</v>
      </c>
      <c r="E403" s="44">
        <v>404162.97</v>
      </c>
      <c r="F403" s="44">
        <v>290680.36</v>
      </c>
      <c r="G403" s="44">
        <v>403942.28</v>
      </c>
      <c r="H403" s="44">
        <v>296742.84999999998</v>
      </c>
      <c r="I403" s="44">
        <v>423530.49</v>
      </c>
      <c r="J403" s="44">
        <v>304037.09999999998</v>
      </c>
      <c r="K403" s="44">
        <v>429545.47</v>
      </c>
      <c r="L403" s="44"/>
      <c r="M403" s="44"/>
      <c r="N403" s="44"/>
      <c r="O403" s="44"/>
      <c r="P403" s="44">
        <f>SUM(D403:O403)</f>
        <v>2857226.3400000008</v>
      </c>
      <c r="Q403" s="76">
        <f>(P403-T402)/T402</f>
        <v>-3.830656287131994E-3</v>
      </c>
      <c r="R403" s="46"/>
      <c r="T403" s="14">
        <f t="shared" si="46"/>
        <v>2857226.3400000008</v>
      </c>
    </row>
  </sheetData>
  <mergeCells count="43">
    <mergeCell ref="B368:B374"/>
    <mergeCell ref="B379:B385"/>
    <mergeCell ref="B388:B394"/>
    <mergeCell ref="B397:B403"/>
    <mergeCell ref="B321:B327"/>
    <mergeCell ref="B332:B338"/>
    <mergeCell ref="B341:B347"/>
    <mergeCell ref="B350:B356"/>
    <mergeCell ref="B359:B365"/>
    <mergeCell ref="B274:B280"/>
    <mergeCell ref="B285:B291"/>
    <mergeCell ref="B294:B300"/>
    <mergeCell ref="B303:B309"/>
    <mergeCell ref="B312:B318"/>
    <mergeCell ref="B227:B233"/>
    <mergeCell ref="B238:B244"/>
    <mergeCell ref="B247:B253"/>
    <mergeCell ref="B256:B262"/>
    <mergeCell ref="B265:B271"/>
    <mergeCell ref="B180:B186"/>
    <mergeCell ref="B191:B197"/>
    <mergeCell ref="B200:B206"/>
    <mergeCell ref="B209:B215"/>
    <mergeCell ref="B218:B224"/>
    <mergeCell ref="B144:B150"/>
    <mergeCell ref="B153:B159"/>
    <mergeCell ref="B162:B168"/>
    <mergeCell ref="B171:B177"/>
    <mergeCell ref="B97:B103"/>
    <mergeCell ref="B106:B112"/>
    <mergeCell ref="B115:B121"/>
    <mergeCell ref="B124:B130"/>
    <mergeCell ref="B133:B139"/>
    <mergeCell ref="B50:B56"/>
    <mergeCell ref="B59:B65"/>
    <mergeCell ref="B68:B74"/>
    <mergeCell ref="B77:B83"/>
    <mergeCell ref="B86:B92"/>
    <mergeCell ref="B3:B9"/>
    <mergeCell ref="B12:B18"/>
    <mergeCell ref="B21:B27"/>
    <mergeCell ref="B30:B36"/>
    <mergeCell ref="B39:B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Sites, Becca</dc:creator>
  <cp:lastModifiedBy>Sites, Becca</cp:lastModifiedBy>
  <dcterms:created xsi:type="dcterms:W3CDTF">2019-08-02T00:50:07Z</dcterms:created>
  <dcterms:modified xsi:type="dcterms:W3CDTF">2019-10-01T13:23:43Z</dcterms:modified>
</cp:coreProperties>
</file>